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E:\所有项目\科技部\GA002 科技部专项概预算管理平台\GA00201 重点研发专项预算管理系统工作\重点研发计划决算填报系统\src\JSKR\wfe\"/>
    </mc:Choice>
  </mc:AlternateContent>
  <bookViews>
    <workbookView xWindow="0" yWindow="0" windowWidth="15255" windowHeight="8460"/>
  </bookViews>
  <sheets>
    <sheet name="表1" sheetId="2" r:id="rId1"/>
    <sheet name="表2" sheetId="1" r:id="rId2"/>
    <sheet name="表3" sheetId="11" r:id="rId3"/>
    <sheet name="表4" sheetId="12" r:id="rId4"/>
  </sheets>
  <definedNames>
    <definedName name="c_ACC_OTHER_205">表1!$I$7</definedName>
    <definedName name="c_ACC_OTHER_DIRECT_206">表1!$I$8</definedName>
    <definedName name="c_ACC_OTHER_EQUIP_207">表1!$I$9</definedName>
    <definedName name="c_ACC_OTHER_EQUIPBUY_208">表1!$I$10</definedName>
    <definedName name="c_ACC_OTHER_EQUIPMAKE_209">表1!$I$11</definedName>
    <definedName name="c_ACC_OTHER_EQUIPRENT_319">表1!$I$14</definedName>
    <definedName name="c_ACC_OTHER_EQUIPTR_210">表1!$I$12</definedName>
    <definedName name="c_ACC_OTHER_EQUIPTRANSFORM_318">表1!$I$13</definedName>
    <definedName name="c_ACC_OTHER_EXPERT_217">表1!$I$21</definedName>
    <definedName name="c_ACC_OTHER_FUEL_213">表1!$I$17</definedName>
    <definedName name="c_ACC_OTHER_INDIRECT_219">表1!$I$23</definedName>
    <definedName name="c_ACC_OTHER_MATERIAL_211">表1!$I$15</definedName>
    <definedName name="c_ACC_OTHER_OTHER_218">表1!$I$22</definedName>
    <definedName name="c_ACC_OTHER_PDII_215">表1!$I$19</definedName>
    <definedName name="c_ACC_OTHER_SERVICE_216">表1!$I$20</definedName>
    <definedName name="c_ACC_OTHER_SRC_220">表1!$I$24</definedName>
    <definedName name="c_ACC_OTHER_TCI_214">表1!$I$18</definedName>
    <definedName name="c_ACC_OTHER_TSP_212">表1!$I$16</definedName>
    <definedName name="c_ACC_STATE_189">表1!$H$7</definedName>
    <definedName name="c_ACC_STATE_DIRECT_190">表1!$H$8</definedName>
    <definedName name="c_ACC_STATE_EQUIP_191">表1!$H$9</definedName>
    <definedName name="c_ACC_STATE_EQUIPBUY_192">表1!$H$10</definedName>
    <definedName name="c_ACC_STATE_EQUIPMAKE_193">表1!$H$11</definedName>
    <definedName name="c_ACC_STATE_EQUIPRENT_317">表1!$H$14</definedName>
    <definedName name="c_ACC_STATE_EQUIPTR_194">表1!$H$12</definedName>
    <definedName name="c_ACC_STATE_EQUIPTRANSFORM_316">表1!$H$13</definedName>
    <definedName name="c_ACC_STATE_EXPERT_201">表1!$H$21</definedName>
    <definedName name="c_ACC_STATE_FUEL_197">表1!$H$17</definedName>
    <definedName name="c_ACC_STATE_INDIRECT_203">表1!$H$23</definedName>
    <definedName name="c_ACC_STATE_MATERIAL_195">表1!$H$15</definedName>
    <definedName name="c_ACC_STATE_OTHER_202">表1!$H$22</definedName>
    <definedName name="c_ACC_STATE_PDII_199">表1!$H$19</definedName>
    <definedName name="c_ACC_STATE_SERVICE_200">表1!$H$20</definedName>
    <definedName name="c_ACC_STATE_SRC_204">表1!$H$24</definedName>
    <definedName name="c_ACC_STATE_TCI_198">表1!$H$18</definedName>
    <definedName name="c_ACC_STATE_TSP_196">表1!$H$16</definedName>
    <definedName name="c_ACU_FINANCE_154">表2!$F$8</definedName>
    <definedName name="c_AMOUNT_271">表3!$I$9</definedName>
    <definedName name="c_AMOUNT_290">表4!$I$7</definedName>
    <definedName name="c_ASYCOMPANY_267">表3!$D$9</definedName>
    <definedName name="c_ASYFUND_MOUNT_SUM_273">表3!$I$10</definedName>
    <definedName name="c_ASYFUND_OTHER_SUM_274">表3!$I$11</definedName>
    <definedName name="c_ASYFUND_SUM_275">表3!$I$12</definedName>
    <definedName name="c_ASYNAME_266">表3!$B$9:$C$9</definedName>
    <definedName name="c_BGT_OTHER_121">表1!$E$7</definedName>
    <definedName name="c_BGT_OTHER_DIRECT_122">表1!$E$8</definedName>
    <definedName name="c_BGT_OTHER_EQUIP_123">表1!$E$9</definedName>
    <definedName name="c_BGT_OTHER_EQUIPBUY_124">表1!$E$10</definedName>
    <definedName name="c_BGT_OTHER_EQUIPMAKE_125">表1!$E$11</definedName>
    <definedName name="c_BGT_OTHER_EQUIPRENT_311">表1!$E$14</definedName>
    <definedName name="c_BGT_OTHER_EQUIPTR_126">表1!$E$12</definedName>
    <definedName name="c_BGT_OTHER_EQUIPTRANSFORM_310">表1!$E$13</definedName>
    <definedName name="c_BGT_OTHER_EXPERT_135">表1!$E$21</definedName>
    <definedName name="c_BGT_OTHER_FUEL_129">表1!$E$17</definedName>
    <definedName name="c_BGT_OTHER_INDIRECT_137">表1!$E$23</definedName>
    <definedName name="c_BGT_OTHER_MATERIAL_131">表1!$E$15</definedName>
    <definedName name="c_BGT_OTHER_OTHER_136">表1!$E$22</definedName>
    <definedName name="c_BGT_OTHER_PDII_133">表1!$E$19</definedName>
    <definedName name="c_BGT_OTHER_SERVICE_134">表1!$E$20</definedName>
    <definedName name="c_BGT_OTHER_SRC_138">表1!$E$24</definedName>
    <definedName name="c_BGT_OTHER_TCI_132">表1!$E$18</definedName>
    <definedName name="c_BGT_OTHER_TSP_130">表1!$E$16</definedName>
    <definedName name="c_bgt_state_105">表1!$D$7</definedName>
    <definedName name="c_BGT_STATE_291">表4!$J$7</definedName>
    <definedName name="c_bgt_state_direct_106">表1!$D$8</definedName>
    <definedName name="c_bgt_state_equip_107">表1!$D$9</definedName>
    <definedName name="c_bgt_state_equipbuy_108">表1!$D$10</definedName>
    <definedName name="c_bgt_state_equipmake_109">表1!$D$11</definedName>
    <definedName name="c_BGT_STATE_EQUIPRENT_309">表1!$D$14</definedName>
    <definedName name="c_BGT_STATE_EQUIPTR_110">表1!$D$12</definedName>
    <definedName name="c_BGT_STATE_EQUIPTRANSFORM_308">表1!$D$13</definedName>
    <definedName name="c_BGT_STATE_EXPERT_117">表1!$D$21</definedName>
    <definedName name="c_BGT_STATE_FUEL_113">表1!$D$17</definedName>
    <definedName name="c_BGT_STATE_INDIRECT_119">表1!$D$23</definedName>
    <definedName name="c_BGT_STATE_MATERIAL_111">表1!$D$15</definedName>
    <definedName name="c_BGT_STATE_OTHER_118">表1!$D$22</definedName>
    <definedName name="c_BGT_STATE_PDII_115">表1!$D$19</definedName>
    <definedName name="c_BGT_STATE_SERVICE_116">表1!$D$20</definedName>
    <definedName name="c_BGT_STATE_SRC_120">表1!$D$24</definedName>
    <definedName name="c_BGT_STATE_TCI_114">表1!$D$18</definedName>
    <definedName name="c_BGT_STATE_TSP_112">表1!$D$16</definedName>
    <definedName name="c_BGT_SUM_152">表2!$D$8</definedName>
    <definedName name="c_CATEGORY_285">表4!$D$7</definedName>
    <definedName name="c_COMPANY_ACCSTATE_SUM_157">表2!$F$9</definedName>
    <definedName name="c_COMPANY_BGT_SUM_155">表2!$D$9</definedName>
    <definedName name="c_COMPANY_EPSSTATE_SUM_156">表2!$E$9</definedName>
    <definedName name="c_COMPANY_EQUIPSETTLE_292">表4!$K$7</definedName>
    <definedName name="c_COMPANYCODE_151">表2!$C$8</definedName>
    <definedName name="c_Companyname_104">表1!$H$3:$J$3</definedName>
    <definedName name="c_COMPANYNAME_150">表2!$B$8</definedName>
    <definedName name="c_COMPANYNAME_256">表2!$B$4:$E$4</definedName>
    <definedName name="c_COMPANYNAME_262">表3!$C$4:$G$4</definedName>
    <definedName name="c_COMPANYNAME_281">表4!$C$4:$H$4</definedName>
    <definedName name="c_DATEOFBUY_293">表4!$L$7</definedName>
    <definedName name="c_EPS_OTHER_173">表1!$G$7</definedName>
    <definedName name="c_EPS_OTHER_DIRECT_174">表1!$G$8</definedName>
    <definedName name="c_EPS_OTHER_EQUIP_175">表1!$G$9</definedName>
    <definedName name="c_EPS_OTHER_EQUIPBUY_176">表1!$G$10</definedName>
    <definedName name="c_EPS_OTHER_EQUIPMAKE_177">表1!$G$11</definedName>
    <definedName name="c_EPS_OTHER_EQUIPRENT_315">表1!$G$14</definedName>
    <definedName name="c_EPS_OTHER_EQUIPTR_178">表1!$G$12</definedName>
    <definedName name="c_EPS_OTHER_EQUIPTRANSFORM_314">表1!$G$13</definedName>
    <definedName name="c_EPS_OTHER_EXPERT_185">表1!$G$21</definedName>
    <definedName name="c_EPS_OTHER_FUEL_181">表1!$G$17</definedName>
    <definedName name="c_EPS_OTHER_INDIRECT_187">表1!$G$23</definedName>
    <definedName name="c_EPS_OTHER_MATERIAL_179">表1!$G$15</definedName>
    <definedName name="c_EPS_OTHER_OTHER_186">表1!$G$22</definedName>
    <definedName name="c_EPS_OTHER_PDII_183">表1!$G$19</definedName>
    <definedName name="c_EPS_OTHER_SERVICE_184">表1!$G$20</definedName>
    <definedName name="c_EPS_OTHER_SRC_188">表1!$G$24</definedName>
    <definedName name="c_EPS_OTHER_TCI_182">表1!$G$18</definedName>
    <definedName name="c_EPS_OTHER_TSP_180">表1!$G$16</definedName>
    <definedName name="c_EPS_STATE_139">表1!$F$7</definedName>
    <definedName name="c_EPS_STATE_DIRECT_140">表1!$F$8</definedName>
    <definedName name="c_EPS_STATE_EQUIP_158">表1!$F$9</definedName>
    <definedName name="c_EPS_STATE_EQUIPBUY_159">表1!$F$10</definedName>
    <definedName name="c_EPS_STATE_EQUIPMAKE_160">表1!$F$11</definedName>
    <definedName name="c_EPS_STATE_EQUIPRENT_313">表1!$F$14</definedName>
    <definedName name="c_EPS_STATE_EQUIPTR_161">表1!$F$12</definedName>
    <definedName name="c_EPS_STATE_EQUIPTRANSFORM_312">表1!$F$13</definedName>
    <definedName name="c_EPS_STATE_EXPERT_169">表1!$F$21</definedName>
    <definedName name="c_EPS_STATE_FUEL_164">表1!$F$17</definedName>
    <definedName name="c_EPS_STATE_INDIRECT_171">表1!$F$23</definedName>
    <definedName name="c_EPS_STATE_MATERIAL_165">表1!$F$15</definedName>
    <definedName name="c_EPS_STATE_OTHER_170">表1!$F$22</definedName>
    <definedName name="c_EPS_STATE_PDII_167">表1!$F$19</definedName>
    <definedName name="c_EPS_STATE_SERVICE_168">表1!$F$20</definedName>
    <definedName name="c_EPS_STATE_SRC_172">表1!$F$24</definedName>
    <definedName name="c_EPS_STATE_TCI_166">表1!$F$18</definedName>
    <definedName name="c_EPS_STATE_TSP_163">表1!$F$16</definedName>
    <definedName name="c_EQUIPCOUNT_BTM_SUM_296">表4!$H$9</definedName>
    <definedName name="c_EQUIPCOUNT_SUM_297">表4!$H$10</definedName>
    <definedName name="c_EQUIPCOUNT_UTM_SUM_295">表4!$H$8</definedName>
    <definedName name="c_EQUIPFUND_BTM_SUM_299">表4!$I$9</definedName>
    <definedName name="c_EQUIPFUND_SUM_300">表4!$I$10</definedName>
    <definedName name="c_EQUIPFUND_UTM_SUM_298">表4!$I$8</definedName>
    <definedName name="c_EQUIPNAME_283">表4!$B$7</definedName>
    <definedName name="c_EQUIPSTATE_BTM_SUM_302">表4!$J$9</definedName>
    <definedName name="c_EQUIPSTATE_SUM_303">表4!$J$10</definedName>
    <definedName name="c_EQUIPSTATE_UTM_SUM_301">表4!$J$8</definedName>
    <definedName name="c_ID_305">表2!$A$8</definedName>
    <definedName name="c_ID_306">表3!$A$9</definedName>
    <definedName name="c_ID_307">表4!$A$7</definedName>
    <definedName name="c_ISCOMPANYINBUDGET_272">表3!$E$9</definedName>
    <definedName name="c_MADEIN_287">表4!$F$7</definedName>
    <definedName name="c_MODEL_286">表4!$E$7</definedName>
    <definedName name="c_MOSTID_102">表1!$B$3</definedName>
    <definedName name="c_MOSTID_254">表2!$B$3</definedName>
    <definedName name="c_MOSTID_260">表3!$C$3</definedName>
    <definedName name="c_MOSTID_279">表4!$C$3:$E$3</definedName>
    <definedName name="c_PRICE_269">表3!$G$9</definedName>
    <definedName name="c_PRICE_288">表4!$G$7</definedName>
    <definedName name="c_ProjectName_103">表1!$D$3:$F$3</definedName>
    <definedName name="c_PROJECTNAME_255">表2!$D$3:$F$3</definedName>
    <definedName name="c_PROJECTNAME_261">表3!$E$3:$H$3</definedName>
    <definedName name="c_PROJECTNAME_280">表4!$G$3:$M$3</definedName>
    <definedName name="c_PROVIDETYPE_284">表4!$C$7</definedName>
    <definedName name="c_QUANTITY_270">表3!$H$9</definedName>
    <definedName name="c_QUANTITY_289">表4!$H$7</definedName>
    <definedName name="c_REMARK_294">表4!$M$7</definedName>
    <definedName name="c_SPL_OTHER_237">表1!$K$7</definedName>
    <definedName name="c_SPL_OTHER_DIRECT_238">表1!$K$8</definedName>
    <definedName name="c_SPL_OTHER_EQUIP_241">表1!$K$9</definedName>
    <definedName name="c_SPL_OTHER_EQUIPBUY_240">表1!$K$10</definedName>
    <definedName name="c_SPL_OTHER_EQUIPMAKE_242">表1!$K$11</definedName>
    <definedName name="c_SPL_OTHER_EQUIPRENT_323">表1!$K$14</definedName>
    <definedName name="c_SPL_OTHER_EQUIPTR_243">表1!$K$12</definedName>
    <definedName name="c_SPL_OTHER_EQUIPTRANSFORM_322">表1!$K$13</definedName>
    <definedName name="c_SPL_OTHER_EXPERT_250">表1!$K$21</definedName>
    <definedName name="c_SPL_OTHER_FUEL_246">表1!$K$17</definedName>
    <definedName name="c_SPL_OTHER_INDIRECT_252">表1!$K$23</definedName>
    <definedName name="c_SPL_OTHER_MATERIAL_244">表1!$K$15</definedName>
    <definedName name="c_SPL_OTHER_OTHER_251">表1!$K$22</definedName>
    <definedName name="c_SPL_OTHER_PDII_248">表1!$K$19</definedName>
    <definedName name="c_SPL_OTHER_SERVICE_249">表1!$K$20</definedName>
    <definedName name="c_SPL_OTHER_SRC_253">表1!$K$24</definedName>
    <definedName name="c_SPL_OTHER_TCI_247">表1!$K$18</definedName>
    <definedName name="c_SPL_OTHER_TSP_245">表1!$K$16</definedName>
    <definedName name="c_SPL_STATE_221">表1!$J$7</definedName>
    <definedName name="c_SPL_STATE_DIRECT_222">表1!$J$8</definedName>
    <definedName name="c_SPL_STATE_EQUIP_223">表1!$J$9</definedName>
    <definedName name="c_SPL_STATE_EQUIPBUY_224">表1!$J$10</definedName>
    <definedName name="c_SPL_STATE_EQUIPMAKE_225">表1!$J$11</definedName>
    <definedName name="c_SPL_STATE_EQUIPRENT_321">表1!$J$14</definedName>
    <definedName name="c_SPL_STATE_EQUIPTR_226">表1!$J$12</definedName>
    <definedName name="c_SPL_STATE_EQUIPTRANSFORM_320">表1!$J$13</definedName>
    <definedName name="c_SPL_STATE_EXPERT_233">表1!$J$21</definedName>
    <definedName name="c_SPL_STATE_FUEL_229">表1!$J$17</definedName>
    <definedName name="c_SPL_STATE_INDIRECT_304">表1!$J$23</definedName>
    <definedName name="c_SPL_STATE_MATERIAL_227">表1!$J$15</definedName>
    <definedName name="c_SPL_STATE_OTHER_234">表1!$J$22</definedName>
    <definedName name="c_SPL_STATE_PDII_231">表1!$J$19</definedName>
    <definedName name="c_SPL_STATE_SERVICE_232">表1!$J$20</definedName>
    <definedName name="c_SPL_STATE_SRC_236">表1!$J$24</definedName>
    <definedName name="c_SPL_STATE_TCI_230">表1!$J$18</definedName>
    <definedName name="c_SPL_STATE_TSP_228">表1!$J$16</definedName>
    <definedName name="c_UNIT_268">表3!$F$9</definedName>
    <definedName name="c_YEAR_FINANCE_153">表2!$E$8</definedName>
    <definedName name="d_assay_263">表3!$A$5:$I$12</definedName>
    <definedName name="d_company_146">表2!$A$5:$F$9</definedName>
    <definedName name="d_equip_277">表4!$A$6:$M$10</definedName>
    <definedName name="_xlnm.Print_Area" localSheetId="0">表1!$A$1:$K$28</definedName>
    <definedName name="r_Biao1_101">表1!$A$1:$K$28</definedName>
    <definedName name="r_Biao2_145">表2!$A$1:$F$10</definedName>
    <definedName name="r_Biao3_259">表3!$A$1:$I$13</definedName>
    <definedName name="r_Biao4_276">表4!$A$1:$M$11</definedName>
    <definedName name="t_assay_264">表3!$A$9:$I$9</definedName>
    <definedName name="t_company_147">表2!$A$8:$F$8</definedName>
    <definedName name="t_equip_278">表4!$A$7:$M$7</definedName>
  </definedNames>
  <calcPr calcId="162913"/>
</workbook>
</file>

<file path=xl/calcChain.xml><?xml version="1.0" encoding="utf-8"?>
<calcChain xmlns="http://schemas.openxmlformats.org/spreadsheetml/2006/main">
  <c r="F12" i="2" l="1"/>
  <c r="K14" i="2" l="1"/>
  <c r="J14" i="2"/>
  <c r="K13" i="2"/>
  <c r="J13" i="2"/>
  <c r="I12" i="2"/>
  <c r="H12" i="2"/>
  <c r="G12" i="2"/>
  <c r="F9" i="2" l="1"/>
  <c r="G9" i="2"/>
  <c r="J24" i="2" l="1"/>
  <c r="I9" i="2"/>
  <c r="J8" i="12"/>
  <c r="J10" i="12" s="1"/>
  <c r="H8" i="12"/>
  <c r="H10" i="12" s="1"/>
  <c r="I9" i="11"/>
  <c r="I7" i="12"/>
  <c r="I8" i="12" s="1"/>
  <c r="I10" i="12" s="1"/>
  <c r="F9" i="1"/>
  <c r="E9" i="1"/>
  <c r="D9" i="1"/>
  <c r="H9" i="2" l="1"/>
  <c r="H8" i="2" s="1"/>
  <c r="I10" i="11"/>
  <c r="I12" i="11" s="1"/>
  <c r="I8" i="2"/>
  <c r="I7" i="2" s="1"/>
  <c r="K7" i="2" s="1"/>
  <c r="F8" i="2"/>
  <c r="F7" i="2" s="1"/>
  <c r="G8" i="2"/>
  <c r="G7" i="2" s="1"/>
  <c r="K23" i="2"/>
  <c r="K22" i="2"/>
  <c r="K21" i="2"/>
  <c r="K20" i="2"/>
  <c r="K19" i="2"/>
  <c r="K18" i="2"/>
  <c r="K17" i="2"/>
  <c r="K16" i="2"/>
  <c r="K15" i="2"/>
  <c r="K12" i="2"/>
  <c r="K11" i="2"/>
  <c r="K10" i="2"/>
  <c r="J23" i="2"/>
  <c r="J22" i="2"/>
  <c r="J21" i="2"/>
  <c r="J20" i="2"/>
  <c r="J19" i="2"/>
  <c r="J18" i="2"/>
  <c r="J17" i="2"/>
  <c r="J16" i="2"/>
  <c r="J15" i="2"/>
  <c r="J12" i="2"/>
  <c r="J11" i="2"/>
  <c r="J10" i="2"/>
  <c r="K9" i="2" l="1"/>
  <c r="H7" i="2"/>
  <c r="J7" i="2" s="1"/>
  <c r="J9" i="2"/>
  <c r="K8" i="2"/>
  <c r="J8" i="2"/>
  <c r="K24" i="2" l="1"/>
</calcChain>
</file>

<file path=xl/sharedStrings.xml><?xml version="1.0" encoding="utf-8"?>
<sst xmlns="http://schemas.openxmlformats.org/spreadsheetml/2006/main" count="139" uniqueCount="101">
  <si>
    <t>预算批复数</t>
  </si>
  <si>
    <t>中央财政资金</t>
  </si>
  <si>
    <t>其他来源资金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</si>
  <si>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</si>
  <si>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</si>
  <si>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</si>
  <si>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</si>
  <si>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</si>
  <si>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</si>
  <si>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</si>
  <si>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</si>
  <si>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课题收支决算明细表</t>
  </si>
  <si>
    <t>行号</t>
  </si>
  <si>
    <t>科目</t>
  </si>
  <si>
    <t>本年发生数</t>
  </si>
  <si>
    <t>累计发生数</t>
  </si>
  <si>
    <t>收支差额</t>
  </si>
  <si>
    <t>一、课题支出合计</t>
  </si>
  <si>
    <t>（一）直接费用</t>
  </si>
  <si>
    <t>1.设备费</t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</si>
  <si>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）购置设备费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</si>
  <si>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）试制设备费</t>
    </r>
  </si>
  <si>
    <r>
      <rPr>
        <sz val="10"/>
        <color rgb="FF000000"/>
        <rFont val="宋体"/>
        <family val="3"/>
        <charset val="134"/>
      </rPr>
      <t>（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宋体"/>
        <family val="3"/>
        <charset val="134"/>
      </rPr>
      <t>）设备改造与租赁费</t>
    </r>
  </si>
  <si>
    <t>2.材料费</t>
  </si>
  <si>
    <t>3.测试化验加工费</t>
  </si>
  <si>
    <t>4.燃料动力费</t>
  </si>
  <si>
    <t>7.劳务费</t>
  </si>
  <si>
    <t>8.专家咨询费</t>
  </si>
  <si>
    <t>9.其他支出</t>
  </si>
  <si>
    <t>（二）间接费用</t>
  </si>
  <si>
    <t>二、课题收入合计</t>
  </si>
  <si>
    <t>注：1.对于第一部分课题支出的相关内容，主要统计当年及累计资金支出数；</t>
  </si>
  <si>
    <t xml:space="preserve">    2.对于第二部分课题收入的相关内容，主要统计当年及累计到位的资金数；</t>
  </si>
  <si>
    <t xml:space="preserve">    3.本表公式：（7）=（1）-（5），（8）=（2）-（6）。</t>
  </si>
  <si>
    <t>课题资金拨付情况表</t>
  </si>
  <si>
    <t>序号</t>
  </si>
  <si>
    <t>组织机构代码</t>
  </si>
  <si>
    <t>中央财政资金预算数</t>
  </si>
  <si>
    <t>中央财政资金本年拨款</t>
  </si>
  <si>
    <t>中央财政资金累计拨款</t>
  </si>
  <si>
    <t>累计</t>
  </si>
  <si>
    <t>注： 项目牵头承担单位应当根据课题研究进度和资金使用情况，及时向课题承担单位拨付资金。课题承担单位应当按照研究进度，及时向课题参与单位拨付资金。项目牵头承担单位和课题承担单位不得无故拖延拨款。课题参与单位不得再向外转拨资金。</t>
  </si>
  <si>
    <t>测试化验加工费支出明细表</t>
  </si>
  <si>
    <t>课题编号：</t>
  </si>
  <si>
    <t>课题名称：</t>
  </si>
  <si>
    <t>金额单位：万元</t>
  </si>
  <si>
    <t xml:space="preserve">填表说明： 量大及价高测试化验，是指课题研究过程中需测试化验加工的数量较多或单位价格较高、总费用在10万元（含）以上的测试化验加工，需填写明细。           </t>
  </si>
  <si>
    <t>测试化验加工的内容</t>
  </si>
  <si>
    <t>测试化验加工单位</t>
  </si>
  <si>
    <t>是否为预算内单位</t>
  </si>
  <si>
    <t>计量单位</t>
  </si>
  <si>
    <t>数量</t>
  </si>
  <si>
    <t>金额</t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</si>
  <si>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</si>
  <si>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</si>
  <si>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</si>
  <si>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</si>
  <si>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</si>
  <si>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）</t>
    </r>
  </si>
  <si>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3"/>
        <charset val="134"/>
      </rPr>
      <t>）</t>
    </r>
  </si>
  <si>
    <t>量大及价高测试化验费合计</t>
  </si>
  <si>
    <t>设备名称</t>
  </si>
  <si>
    <t>配置方式</t>
  </si>
  <si>
    <t>设备类型</t>
  </si>
  <si>
    <t>设备型号</t>
  </si>
  <si>
    <t>生产国别及厂家</t>
  </si>
  <si>
    <t>单价
(元/台件)</t>
  </si>
  <si>
    <t>数量
(台件）</t>
  </si>
  <si>
    <t>总价     （万元）</t>
  </si>
  <si>
    <t>从中央财政资金列支数</t>
  </si>
  <si>
    <t>安置单位</t>
  </si>
  <si>
    <t>备注</t>
  </si>
  <si>
    <t>单价10万元以上设备合计</t>
  </si>
  <si>
    <t>/</t>
  </si>
  <si>
    <t>单价10万元以下设备合计</t>
  </si>
  <si>
    <t>单位：万元</t>
    <phoneticPr fontId="14" type="noConversion"/>
  </si>
  <si>
    <t>课题编号：</t>
    <phoneticPr fontId="14" type="noConversion"/>
  </si>
  <si>
    <t>课题名称：</t>
    <phoneticPr fontId="14" type="noConversion"/>
  </si>
  <si>
    <t>金额单位：万元</t>
    <phoneticPr fontId="14" type="noConversion"/>
  </si>
  <si>
    <t>课题名称：</t>
    <phoneticPr fontId="14" type="noConversion"/>
  </si>
  <si>
    <r>
      <rPr>
        <b/>
        <sz val="10"/>
        <color rgb="FF000000"/>
        <rFont val="宋体"/>
        <family val="3"/>
        <charset val="134"/>
      </rPr>
      <t>5.会议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差旅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国际合作交流费</t>
    </r>
  </si>
  <si>
    <r>
      <rPr>
        <b/>
        <sz val="10"/>
        <color rgb="FF000000"/>
        <rFont val="宋体"/>
        <family val="3"/>
        <charset val="134"/>
      </rPr>
      <t>6.出版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文献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信息传播</t>
    </r>
    <r>
      <rPr>
        <b/>
        <sz val="10"/>
        <color rgb="FF000000"/>
        <rFont val="Times New Roman"/>
        <family val="1"/>
      </rPr>
      <t>/</t>
    </r>
    <r>
      <rPr>
        <b/>
        <sz val="10"/>
        <color rgb="FF000000"/>
        <rFont val="宋体"/>
        <family val="3"/>
        <charset val="134"/>
      </rPr>
      <t>知识产权事务费</t>
    </r>
  </si>
  <si>
    <t xml:space="preserve">课题编号： </t>
    <phoneticPr fontId="14" type="noConversion"/>
  </si>
  <si>
    <t xml:space="preserve">课题承担单位： </t>
    <phoneticPr fontId="14" type="noConversion"/>
  </si>
  <si>
    <t>课题承担单位：</t>
    <phoneticPr fontId="14" type="noConversion"/>
  </si>
  <si>
    <t xml:space="preserve">  填表说明：组织机构代码指企事业单位国家标准代码，单位若已三证合一请填写单位统一社会信用代码, 无组织机构代码的单位填写“000000000”。</t>
    <phoneticPr fontId="14" type="noConversion"/>
  </si>
  <si>
    <t xml:space="preserve">    4.如各科目的实际支出数超过预算批复数，应按照《国家重点研发计划资金管理办法》规定履行相应的预算调剂审批程序。</t>
    <phoneticPr fontId="14" type="noConversion"/>
  </si>
  <si>
    <t>仪器、设备等固定资产明细表</t>
    <phoneticPr fontId="14" type="noConversion"/>
  </si>
  <si>
    <t>填表说明： 1.单价≥10万元设备需详细列示每台设备的情况，单价&lt;10万元设备只需填写合计数； 
          2.配置方式：购置、试制、改造、租赁；
          3.设备类型：通用、专用。</t>
    <phoneticPr fontId="14" type="noConversion"/>
  </si>
  <si>
    <t>课题承担单位：</t>
    <phoneticPr fontId="14" type="noConversion"/>
  </si>
  <si>
    <t>单价
（元/单位数量）</t>
    <phoneticPr fontId="14" type="noConversion"/>
  </si>
  <si>
    <t>配置日期</t>
    <phoneticPr fontId="14" type="noConversion"/>
  </si>
  <si>
    <t>课题表1</t>
    <phoneticPr fontId="14" type="noConversion"/>
  </si>
  <si>
    <t>课题表2</t>
    <phoneticPr fontId="14" type="noConversion"/>
  </si>
  <si>
    <t>课题表3</t>
    <phoneticPr fontId="14" type="noConversion"/>
  </si>
  <si>
    <t>课题表4</t>
    <phoneticPr fontId="14" type="noConversion"/>
  </si>
  <si>
    <t>其他测试化验费合计</t>
  </si>
  <si>
    <t xml:space="preserve">    1）设备改造费</t>
    <phoneticPr fontId="14" type="noConversion"/>
  </si>
  <si>
    <t xml:space="preserve">    2）设备租赁费</t>
    <phoneticPr fontId="14" type="noConversion"/>
  </si>
  <si>
    <t>其他来源资金</t>
    <phoneticPr fontId="14" type="noConversion"/>
  </si>
  <si>
    <t>课题承担/参与单位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</si>
</sst>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0.00_);[Red]\(0.00\)"/>
    <numFmt numFmtId="178" formatCode="0_);[Red]\(0\)"/>
  </numFmts>
  <fonts count="26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16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18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indexed="8"/>
      <name val="Times New Roman"/>
      <family val="1"/>
    </font>
    <font>
      <sz val="17"/>
      <color indexed="8"/>
      <name val="黑体"/>
      <family val="3"/>
      <charset val="134"/>
    </font>
    <font>
      <sz val="10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color rgb="FF000000"/>
      <name val="宋体"/>
      <family val="3"/>
      <charset val="134"/>
    </font>
    <font>
      <b/>
      <sz val="10"/>
      <color rgb="FF000000"/>
      <name val="Times New Roman"/>
      <family val="1"/>
    </font>
    <font>
      <sz val="10"/>
      <color indexed="8"/>
      <name val="Arial"/>
      <family val="2"/>
    </font>
    <font>
      <sz val="10"/>
      <color indexed="8"/>
      <name val="宋体"/>
      <family val="3"/>
      <charset val="134"/>
      <scheme val="minor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76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Alignment="1" applyProtection="1">
      <alignment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7" fillId="2" borderId="0" xfId="0" applyFont="1" applyFill="1">
      <alignment vertical="center"/>
    </xf>
    <xf numFmtId="49" fontId="16" fillId="2" borderId="1" xfId="0" applyNumberFormat="1" applyFont="1" applyFill="1" applyBorder="1" applyAlignment="1" applyProtection="1">
      <alignment horizontal="right" vertical="center" wrapText="1"/>
    </xf>
    <xf numFmtId="0" fontId="16" fillId="2" borderId="1" xfId="0" applyNumberFormat="1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13" fillId="2" borderId="0" xfId="0" applyNumberFormat="1" applyFont="1" applyFill="1" applyBorder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righ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177" fontId="25" fillId="0" borderId="12" xfId="0" applyNumberFormat="1" applyFont="1" applyFill="1" applyBorder="1" applyAlignment="1" applyProtection="1">
      <alignment horizontal="right" vertical="center" wrapText="1"/>
    </xf>
    <xf numFmtId="177" fontId="24" fillId="0" borderId="2" xfId="0" applyNumberFormat="1" applyFont="1" applyFill="1" applyBorder="1" applyAlignment="1" applyProtection="1">
      <alignment horizontal="right" vertical="center"/>
    </xf>
    <xf numFmtId="177" fontId="24" fillId="0" borderId="12" xfId="0" applyNumberFormat="1" applyFont="1" applyFill="1" applyBorder="1" applyAlignment="1" applyProtection="1">
      <alignment horizontal="right" vertical="center" wrapText="1"/>
    </xf>
    <xf numFmtId="177" fontId="24" fillId="0" borderId="2" xfId="0" applyNumberFormat="1" applyFont="1" applyFill="1" applyBorder="1" applyAlignment="1" applyProtection="1">
      <alignment horizontal="right" vertical="center" wrapText="1"/>
    </xf>
    <xf numFmtId="177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8" fontId="24" fillId="0" borderId="2" xfId="0" applyNumberFormat="1" applyFont="1" applyFill="1" applyBorder="1" applyAlignment="1" applyProtection="1">
      <alignment horizontal="right" vertical="center"/>
    </xf>
    <xf numFmtId="178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>
      <alignment vertical="center"/>
    </xf>
    <xf numFmtId="0" fontId="21" fillId="0" borderId="2" xfId="0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left" vertical="center" wrapText="1"/>
    </xf>
    <xf numFmtId="0" fontId="5" fillId="2" borderId="1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13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2" borderId="12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left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5" fillId="2" borderId="10" xfId="0" applyNumberFormat="1" applyFont="1" applyFill="1" applyBorder="1" applyAlignment="1" applyProtection="1">
      <alignment horizontal="left" vertical="center" wrapText="1"/>
    </xf>
    <xf numFmtId="0" fontId="15" fillId="2" borderId="12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justify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0" fontId="13" fillId="2" borderId="0" xfId="0" applyNumberFormat="1" applyFont="1" applyFill="1" applyBorder="1" applyAlignment="1" applyProtection="1">
      <alignment horizontal="right" vertical="center" wrapText="1"/>
    </xf>
    <xf numFmtId="0" fontId="2" fillId="2" borderId="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90" zoomScaleNormal="90" workbookViewId="0">
      <selection activeCell="A25" sqref="A25:K25"/>
    </sheetView>
  </sheetViews>
  <sheetFormatPr defaultColWidth="9" defaultRowHeight="13.5" x14ac:dyDescent="0.15"/>
  <cols>
    <col min="1" max="1" width="8.5" style="9" customWidth="1"/>
    <col min="2" max="2" width="17.375" style="9" customWidth="1"/>
    <col min="3" max="3" width="14.625" style="9" customWidth="1"/>
    <col min="4" max="5" width="12.125" style="9" customWidth="1"/>
    <col min="6" max="6" width="12.875" style="9" customWidth="1"/>
    <col min="7" max="7" width="13.125" style="9" customWidth="1"/>
    <col min="8" max="11" width="12.125" style="9" customWidth="1"/>
    <col min="12" max="16384" width="9" style="9"/>
  </cols>
  <sheetData>
    <row r="1" spans="1:11" x14ac:dyDescent="0.15">
      <c r="A1" s="54" t="s">
        <v>92</v>
      </c>
      <c r="B1" s="54"/>
      <c r="C1" s="15"/>
      <c r="D1" s="16"/>
      <c r="E1" s="16"/>
      <c r="F1" s="17"/>
      <c r="G1" s="17"/>
      <c r="H1" s="17"/>
    </row>
    <row r="2" spans="1:11" ht="25.5" customHeight="1" x14ac:dyDescent="0.1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20" customFormat="1" ht="26.25" customHeight="1" x14ac:dyDescent="0.15">
      <c r="A3" s="22" t="s">
        <v>76</v>
      </c>
      <c r="B3" s="46"/>
      <c r="C3" s="21" t="s">
        <v>79</v>
      </c>
      <c r="D3" s="69"/>
      <c r="E3" s="69"/>
      <c r="F3" s="69"/>
      <c r="G3" s="31" t="s">
        <v>89</v>
      </c>
      <c r="H3" s="69"/>
      <c r="I3" s="69"/>
      <c r="J3" s="69"/>
      <c r="K3" s="19" t="s">
        <v>78</v>
      </c>
    </row>
    <row r="4" spans="1:11" s="14" customFormat="1" ht="20.25" customHeight="1" x14ac:dyDescent="0.15">
      <c r="A4" s="61" t="s">
        <v>12</v>
      </c>
      <c r="B4" s="55" t="s">
        <v>13</v>
      </c>
      <c r="C4" s="56"/>
      <c r="D4" s="65" t="s">
        <v>0</v>
      </c>
      <c r="E4" s="65"/>
      <c r="F4" s="66" t="s">
        <v>14</v>
      </c>
      <c r="G4" s="67"/>
      <c r="H4" s="66" t="s">
        <v>15</v>
      </c>
      <c r="I4" s="68"/>
      <c r="J4" s="66" t="s">
        <v>16</v>
      </c>
      <c r="K4" s="68"/>
    </row>
    <row r="5" spans="1:11" s="14" customFormat="1" ht="20.25" customHeight="1" x14ac:dyDescent="0.15">
      <c r="A5" s="62"/>
      <c r="B5" s="57"/>
      <c r="C5" s="58"/>
      <c r="D5" s="3" t="s">
        <v>1</v>
      </c>
      <c r="E5" s="3" t="s">
        <v>99</v>
      </c>
      <c r="F5" s="3" t="s">
        <v>1</v>
      </c>
      <c r="G5" s="3" t="s">
        <v>2</v>
      </c>
      <c r="H5" s="3" t="s">
        <v>1</v>
      </c>
      <c r="I5" s="3" t="s">
        <v>2</v>
      </c>
      <c r="J5" s="3" t="s">
        <v>1</v>
      </c>
      <c r="K5" s="3" t="s">
        <v>2</v>
      </c>
    </row>
    <row r="6" spans="1:11" ht="20.25" customHeight="1" x14ac:dyDescent="0.15">
      <c r="A6" s="63"/>
      <c r="B6" s="59"/>
      <c r="C6" s="60"/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</row>
    <row r="7" spans="1:11" ht="21" customHeight="1" x14ac:dyDescent="0.15">
      <c r="A7" s="4">
        <v>1</v>
      </c>
      <c r="B7" s="52" t="s">
        <v>17</v>
      </c>
      <c r="C7" s="53"/>
      <c r="D7" s="35"/>
      <c r="E7" s="35"/>
      <c r="F7" s="33">
        <f>c_EPS_STATE_DIRECT_140+c_EPS_STATE_INDIRECT_171</f>
        <v>0</v>
      </c>
      <c r="G7" s="33">
        <f>c_EPS_OTHER_DIRECT_174+c_EPS_OTHER_INDIRECT_187</f>
        <v>0</v>
      </c>
      <c r="H7" s="33">
        <f>c_ACC_STATE_DIRECT_190+c_ACC_STATE_INDIRECT_203</f>
        <v>0</v>
      </c>
      <c r="I7" s="33">
        <f>c_ACC_OTHER_DIRECT_206+c_ACC_OTHER_INDIRECT_219</f>
        <v>0</v>
      </c>
      <c r="J7" s="33">
        <f>c_bgt_state_105-c_ACC_STATE_189</f>
        <v>0</v>
      </c>
      <c r="K7" s="33">
        <f>c_BGT_OTHER_121-c_ACC_OTHER_205</f>
        <v>0</v>
      </c>
    </row>
    <row r="8" spans="1:11" ht="21" customHeight="1" x14ac:dyDescent="0.15">
      <c r="A8" s="4">
        <v>2</v>
      </c>
      <c r="B8" s="52" t="s">
        <v>18</v>
      </c>
      <c r="C8" s="53"/>
      <c r="D8" s="35"/>
      <c r="E8" s="35"/>
      <c r="F8" s="33">
        <f>c_EPS_STATE_EQUIP_158+c_EPS_STATE_MATERIAL_165+c_EPS_STATE_TSP_163+c_EPS_STATE_FUEL_164+c_EPS_STATE_TCI_166+c_EPS_STATE_PDII_167+c_EPS_STATE_SERVICE_168+c_EPS_STATE_EXPERT_169+c_EPS_STATE_OTHER_170</f>
        <v>0</v>
      </c>
      <c r="G8" s="33">
        <f>c_EPS_OTHER_EQUIP_175+c_EPS_OTHER_MATERIAL_179+c_EPS_OTHER_TSP_180+c_EPS_OTHER_FUEL_181+c_EPS_OTHER_TCI_182+c_EPS_OTHER_PDII_183+c_EPS_OTHER_SERVICE_184+c_EPS_OTHER_EXPERT_185+c_EPS_OTHER_OTHER_186</f>
        <v>0</v>
      </c>
      <c r="H8" s="33">
        <f>c_ACC_STATE_EQUIP_191+c_ACC_STATE_MATERIAL_195+c_ACC_STATE_TSP_196+c_ACC_STATE_FUEL_197+c_ACC_STATE_TCI_198+c_ACC_STATE_PDII_199+c_ACC_STATE_SERVICE_200+c_ACC_STATE_EXPERT_201+c_ACC_STATE_OTHER_202</f>
        <v>0</v>
      </c>
      <c r="I8" s="33">
        <f>c_ACC_OTHER_EQUIP_207+c_ACC_OTHER_MATERIAL_211+c_ACC_OTHER_TSP_212+c_ACC_OTHER_FUEL_213+c_ACC_OTHER_TCI_214+c_ACC_OTHER_PDII_215+c_ACC_OTHER_SERVICE_216+c_ACC_OTHER_EXPERT_217+c_ACC_OTHER_OTHER_218</f>
        <v>0</v>
      </c>
      <c r="J8" s="33">
        <f>c_bgt_state_direct_106-c_ACC_STATE_DIRECT_190</f>
        <v>0</v>
      </c>
      <c r="K8" s="33">
        <f>c_BGT_OTHER_DIRECT_122-c_ACC_OTHER_DIRECT_206</f>
        <v>0</v>
      </c>
    </row>
    <row r="9" spans="1:11" ht="21" customHeight="1" x14ac:dyDescent="0.15">
      <c r="A9" s="32">
        <v>3</v>
      </c>
      <c r="B9" s="52" t="s">
        <v>19</v>
      </c>
      <c r="C9" s="53"/>
      <c r="D9" s="35"/>
      <c r="E9" s="35"/>
      <c r="F9" s="33">
        <f>c_EPS_STATE_EQUIPBUY_159+c_EPS_STATE_EQUIPMAKE_160+c_EPS_STATE_EQUIPTR_161</f>
        <v>0</v>
      </c>
      <c r="G9" s="33">
        <f>c_EPS_OTHER_EQUIPBUY_176+c_EPS_OTHER_EQUIPMAKE_177+c_EPS_OTHER_EQUIPTR_178</f>
        <v>0</v>
      </c>
      <c r="H9" s="33">
        <f>c_ACC_STATE_EQUIPBUY_192+c_ACC_STATE_EQUIPMAKE_193+c_ACC_STATE_EQUIPTR_194</f>
        <v>0</v>
      </c>
      <c r="I9" s="33">
        <f>c_ACC_OTHER_EQUIPBUY_208+c_ACC_OTHER_EQUIPMAKE_209+c_ACC_OTHER_EQUIPTR_210</f>
        <v>0</v>
      </c>
      <c r="J9" s="33">
        <f>c_bgt_state_equip_107-c_ACC_STATE_EQUIP_191</f>
        <v>0</v>
      </c>
      <c r="K9" s="33">
        <f>c_BGT_OTHER_EQUIP_123-c_ACC_OTHER_EQUIP_207</f>
        <v>0</v>
      </c>
    </row>
    <row r="10" spans="1:11" ht="21" customHeight="1" x14ac:dyDescent="0.15">
      <c r="A10" s="32">
        <v>4</v>
      </c>
      <c r="B10" s="52" t="s">
        <v>20</v>
      </c>
      <c r="C10" s="53"/>
      <c r="D10" s="35"/>
      <c r="E10" s="35"/>
      <c r="F10" s="36"/>
      <c r="G10" s="34"/>
      <c r="H10" s="33"/>
      <c r="I10" s="33"/>
      <c r="J10" s="33">
        <f>c_bgt_state_equipbuy_108-c_ACC_STATE_EQUIPBUY_192</f>
        <v>0</v>
      </c>
      <c r="K10" s="33">
        <f>c_BGT_OTHER_EQUIPBUY_124-c_ACC_OTHER_EQUIPBUY_208</f>
        <v>0</v>
      </c>
    </row>
    <row r="11" spans="1:11" ht="21" customHeight="1" x14ac:dyDescent="0.15">
      <c r="A11" s="32">
        <v>5</v>
      </c>
      <c r="B11" s="52" t="s">
        <v>21</v>
      </c>
      <c r="C11" s="53"/>
      <c r="D11" s="35"/>
      <c r="E11" s="35"/>
      <c r="F11" s="36"/>
      <c r="G11" s="34"/>
      <c r="H11" s="33"/>
      <c r="I11" s="33"/>
      <c r="J11" s="33">
        <f>c_bgt_state_equipmake_109-c_ACC_STATE_EQUIPMAKE_193</f>
        <v>0</v>
      </c>
      <c r="K11" s="33">
        <f>c_BGT_OTHER_EQUIPMAKE_125-c_ACC_OTHER_EQUIPMAKE_209</f>
        <v>0</v>
      </c>
    </row>
    <row r="12" spans="1:11" ht="21" customHeight="1" x14ac:dyDescent="0.15">
      <c r="A12" s="32">
        <v>6</v>
      </c>
      <c r="B12" s="52" t="s">
        <v>22</v>
      </c>
      <c r="C12" s="53"/>
      <c r="D12" s="35"/>
      <c r="E12" s="35"/>
      <c r="F12" s="36">
        <f>c_EPS_STATE_EQUIPTRANSFORM_312+c_EPS_STATE_EQUIPRENT_313</f>
        <v>0</v>
      </c>
      <c r="G12" s="34">
        <f>c_EPS_OTHER_EQUIPTRANSFORM_314+c_EPS_OTHER_EQUIPRENT_315</f>
        <v>0</v>
      </c>
      <c r="H12" s="33">
        <f>c_ACC_STATE_EQUIPTRANSFORM_316+c_ACC_STATE_EQUIPRENT_317</f>
        <v>0</v>
      </c>
      <c r="I12" s="33">
        <f>c_ACC_OTHER_EQUIPTRANSFORM_318+c_ACC_OTHER_EQUIPRENT_319</f>
        <v>0</v>
      </c>
      <c r="J12" s="33">
        <f>c_BGT_STATE_EQUIPTR_110-c_ACC_STATE_EQUIPTR_194</f>
        <v>0</v>
      </c>
      <c r="K12" s="33">
        <f>c_BGT_OTHER_EQUIPTR_126-c_ACC_OTHER_EQUIPTR_210</f>
        <v>0</v>
      </c>
    </row>
    <row r="13" spans="1:11" ht="21" customHeight="1" x14ac:dyDescent="0.15">
      <c r="A13" s="32">
        <v>7</v>
      </c>
      <c r="B13" s="52" t="s">
        <v>97</v>
      </c>
      <c r="C13" s="53"/>
      <c r="D13" s="35"/>
      <c r="E13" s="35"/>
      <c r="F13" s="36"/>
      <c r="G13" s="34"/>
      <c r="H13" s="33"/>
      <c r="I13" s="33"/>
      <c r="J13" s="33">
        <f>c_BGT_STATE_EQUIPTRANSFORM_308-c_ACC_STATE_EQUIPTRANSFORM_316</f>
        <v>0</v>
      </c>
      <c r="K13" s="33">
        <f>c_BGT_OTHER_EQUIPTRANSFORM_310-c_ACC_OTHER_EQUIPTRANSFORM_318</f>
        <v>0</v>
      </c>
    </row>
    <row r="14" spans="1:11" ht="21" customHeight="1" x14ac:dyDescent="0.15">
      <c r="A14" s="32">
        <v>8</v>
      </c>
      <c r="B14" s="52" t="s">
        <v>98</v>
      </c>
      <c r="C14" s="53"/>
      <c r="D14" s="35"/>
      <c r="E14" s="35"/>
      <c r="F14" s="36"/>
      <c r="G14" s="34"/>
      <c r="H14" s="33"/>
      <c r="I14" s="33"/>
      <c r="J14" s="33">
        <f>c_BGT_STATE_EQUIPRENT_309-c_ACC_STATE_EQUIPRENT_317</f>
        <v>0</v>
      </c>
      <c r="K14" s="33">
        <f>c_BGT_OTHER_EQUIPRENT_311-c_ACC_OTHER_EQUIPRENT_319</f>
        <v>0</v>
      </c>
    </row>
    <row r="15" spans="1:11" ht="21" customHeight="1" x14ac:dyDescent="0.15">
      <c r="A15" s="32">
        <v>9</v>
      </c>
      <c r="B15" s="52" t="s">
        <v>23</v>
      </c>
      <c r="C15" s="53"/>
      <c r="D15" s="35"/>
      <c r="E15" s="35"/>
      <c r="F15" s="36"/>
      <c r="G15" s="34"/>
      <c r="H15" s="33"/>
      <c r="I15" s="33"/>
      <c r="J15" s="33">
        <f>c_BGT_STATE_MATERIAL_111-c_ACC_STATE_MATERIAL_195</f>
        <v>0</v>
      </c>
      <c r="K15" s="33">
        <f>c_BGT_OTHER_MATERIAL_131-c_ACC_OTHER_MATERIAL_211</f>
        <v>0</v>
      </c>
    </row>
    <row r="16" spans="1:11" ht="21" customHeight="1" x14ac:dyDescent="0.15">
      <c r="A16" s="32">
        <v>10</v>
      </c>
      <c r="B16" s="52" t="s">
        <v>24</v>
      </c>
      <c r="C16" s="53"/>
      <c r="D16" s="35"/>
      <c r="E16" s="35"/>
      <c r="F16" s="36"/>
      <c r="G16" s="34"/>
      <c r="H16" s="33"/>
      <c r="I16" s="33"/>
      <c r="J16" s="33">
        <f>c_BGT_STATE_TSP_112-c_ACC_STATE_TSP_196</f>
        <v>0</v>
      </c>
      <c r="K16" s="33">
        <f>c_BGT_OTHER_TSP_130-c_ACC_OTHER_TSP_212</f>
        <v>0</v>
      </c>
    </row>
    <row r="17" spans="1:11" ht="21" customHeight="1" x14ac:dyDescent="0.15">
      <c r="A17" s="32">
        <v>11</v>
      </c>
      <c r="B17" s="52" t="s">
        <v>25</v>
      </c>
      <c r="C17" s="53"/>
      <c r="D17" s="35"/>
      <c r="E17" s="35"/>
      <c r="F17" s="36"/>
      <c r="G17" s="34"/>
      <c r="H17" s="33"/>
      <c r="I17" s="33"/>
      <c r="J17" s="33">
        <f>c_BGT_STATE_FUEL_113-c_ACC_STATE_FUEL_197</f>
        <v>0</v>
      </c>
      <c r="K17" s="33">
        <f>c_BGT_OTHER_FUEL_129-c_ACC_OTHER_FUEL_213</f>
        <v>0</v>
      </c>
    </row>
    <row r="18" spans="1:11" ht="21" customHeight="1" x14ac:dyDescent="0.15">
      <c r="A18" s="32">
        <v>12</v>
      </c>
      <c r="B18" s="72" t="s">
        <v>80</v>
      </c>
      <c r="C18" s="73"/>
      <c r="D18" s="35"/>
      <c r="E18" s="35"/>
      <c r="F18" s="36"/>
      <c r="G18" s="34"/>
      <c r="H18" s="33"/>
      <c r="I18" s="33"/>
      <c r="J18" s="33">
        <f>c_BGT_STATE_TCI_114-c_ACC_STATE_TCI_198</f>
        <v>0</v>
      </c>
      <c r="K18" s="33">
        <f>c_BGT_OTHER_TCI_132-c_ACC_OTHER_TCI_214</f>
        <v>0</v>
      </c>
    </row>
    <row r="19" spans="1:11" ht="21" customHeight="1" x14ac:dyDescent="0.15">
      <c r="A19" s="32">
        <v>13</v>
      </c>
      <c r="B19" s="72" t="s">
        <v>81</v>
      </c>
      <c r="C19" s="73"/>
      <c r="D19" s="35"/>
      <c r="E19" s="35"/>
      <c r="F19" s="36"/>
      <c r="G19" s="34"/>
      <c r="H19" s="33"/>
      <c r="I19" s="33"/>
      <c r="J19" s="33">
        <f>c_BGT_STATE_PDII_115-c_ACC_STATE_PDII_199</f>
        <v>0</v>
      </c>
      <c r="K19" s="33">
        <f>c_BGT_OTHER_PDII_133-c_ACC_OTHER_PDII_215</f>
        <v>0</v>
      </c>
    </row>
    <row r="20" spans="1:11" ht="24" customHeight="1" x14ac:dyDescent="0.15">
      <c r="A20" s="32">
        <v>14</v>
      </c>
      <c r="B20" s="52" t="s">
        <v>26</v>
      </c>
      <c r="C20" s="53"/>
      <c r="D20" s="35"/>
      <c r="E20" s="35"/>
      <c r="F20" s="36"/>
      <c r="G20" s="34"/>
      <c r="H20" s="33"/>
      <c r="I20" s="33"/>
      <c r="J20" s="33">
        <f>c_BGT_STATE_SERVICE_116-c_ACC_STATE_SERVICE_200</f>
        <v>0</v>
      </c>
      <c r="K20" s="33">
        <f>c_BGT_OTHER_SERVICE_134-c_ACC_OTHER_SERVICE_216</f>
        <v>0</v>
      </c>
    </row>
    <row r="21" spans="1:11" ht="24" customHeight="1" x14ac:dyDescent="0.15">
      <c r="A21" s="32">
        <v>15</v>
      </c>
      <c r="B21" s="52" t="s">
        <v>27</v>
      </c>
      <c r="C21" s="53"/>
      <c r="D21" s="35"/>
      <c r="E21" s="35"/>
      <c r="F21" s="36"/>
      <c r="G21" s="34"/>
      <c r="H21" s="33"/>
      <c r="I21" s="33"/>
      <c r="J21" s="33">
        <f>c_BGT_STATE_EXPERT_117-c_ACC_STATE_EXPERT_201</f>
        <v>0</v>
      </c>
      <c r="K21" s="33">
        <f>c_BGT_OTHER_EXPERT_135-c_ACC_OTHER_EXPERT_217</f>
        <v>0</v>
      </c>
    </row>
    <row r="22" spans="1:11" ht="24" customHeight="1" x14ac:dyDescent="0.15">
      <c r="A22" s="32">
        <v>16</v>
      </c>
      <c r="B22" s="52" t="s">
        <v>28</v>
      </c>
      <c r="C22" s="53"/>
      <c r="D22" s="35"/>
      <c r="E22" s="35"/>
      <c r="F22" s="36"/>
      <c r="G22" s="34"/>
      <c r="H22" s="33"/>
      <c r="I22" s="33"/>
      <c r="J22" s="33">
        <f>c_BGT_STATE_OTHER_118-c_ACC_STATE_OTHER_202</f>
        <v>0</v>
      </c>
      <c r="K22" s="33">
        <f>c_BGT_OTHER_OTHER_136-c_ACC_OTHER_OTHER_218</f>
        <v>0</v>
      </c>
    </row>
    <row r="23" spans="1:11" ht="24" customHeight="1" x14ac:dyDescent="0.15">
      <c r="A23" s="32">
        <v>17</v>
      </c>
      <c r="B23" s="52" t="s">
        <v>29</v>
      </c>
      <c r="C23" s="53"/>
      <c r="D23" s="35"/>
      <c r="E23" s="35"/>
      <c r="F23" s="36"/>
      <c r="G23" s="34"/>
      <c r="H23" s="33"/>
      <c r="I23" s="33"/>
      <c r="J23" s="33">
        <f>c_BGT_STATE_INDIRECT_119-c_ACC_STATE_INDIRECT_203</f>
        <v>0</v>
      </c>
      <c r="K23" s="33">
        <f>c_BGT_OTHER_INDIRECT_137-c_ACC_OTHER_INDIRECT_219</f>
        <v>0</v>
      </c>
    </row>
    <row r="24" spans="1:11" ht="24" customHeight="1" x14ac:dyDescent="0.15">
      <c r="A24" s="51">
        <v>18</v>
      </c>
      <c r="B24" s="52" t="s">
        <v>30</v>
      </c>
      <c r="C24" s="53"/>
      <c r="D24" s="35"/>
      <c r="E24" s="35"/>
      <c r="F24" s="35"/>
      <c r="G24" s="35"/>
      <c r="H24" s="33"/>
      <c r="I24" s="33"/>
      <c r="J24" s="33">
        <f>c_BGT_STATE_SRC_120-c_ACC_STATE_SRC_204</f>
        <v>0</v>
      </c>
      <c r="K24" s="33">
        <f>c_BGT_OTHER_SRC_138-c_ACC_OTHER_SRC_220</f>
        <v>0</v>
      </c>
    </row>
    <row r="25" spans="1:11" ht="12.95" customHeight="1" x14ac:dyDescent="0.15">
      <c r="A25" s="70" t="s">
        <v>31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2.95" customHeight="1" x14ac:dyDescent="0.15">
      <c r="A26" s="71" t="s">
        <v>32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2.95" customHeight="1" x14ac:dyDescent="0.15">
      <c r="A27" s="71" t="s">
        <v>33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ht="13.5" customHeight="1" x14ac:dyDescent="0.15">
      <c r="A28" s="71" t="s">
        <v>86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</sheetData>
  <mergeCells count="32">
    <mergeCell ref="A25:K25"/>
    <mergeCell ref="A26:K26"/>
    <mergeCell ref="A27:K27"/>
    <mergeCell ref="A28:K28"/>
    <mergeCell ref="B10:C10"/>
    <mergeCell ref="B11:C11"/>
    <mergeCell ref="B12:C12"/>
    <mergeCell ref="B15:C15"/>
    <mergeCell ref="B16:C16"/>
    <mergeCell ref="B17:C17"/>
    <mergeCell ref="B23:C23"/>
    <mergeCell ref="B24:C24"/>
    <mergeCell ref="B18:C18"/>
    <mergeCell ref="B19:C19"/>
    <mergeCell ref="B20:C20"/>
    <mergeCell ref="B21:C21"/>
    <mergeCell ref="B22:C22"/>
    <mergeCell ref="A1:B1"/>
    <mergeCell ref="B4:C6"/>
    <mergeCell ref="B7:C7"/>
    <mergeCell ref="B8:C8"/>
    <mergeCell ref="B9:C9"/>
    <mergeCell ref="A4:A6"/>
    <mergeCell ref="A2:K2"/>
    <mergeCell ref="D4:E4"/>
    <mergeCell ref="F4:G4"/>
    <mergeCell ref="H4:I4"/>
    <mergeCell ref="J4:K4"/>
    <mergeCell ref="H3:J3"/>
    <mergeCell ref="D3:F3"/>
    <mergeCell ref="B13:C13"/>
    <mergeCell ref="B14:C14"/>
  </mergeCells>
  <phoneticPr fontId="14" type="noConversion"/>
  <printOptions horizontalCentered="1"/>
  <pageMargins left="0.43263888888888902" right="0.39305555555555599" top="0.28999999999999998" bottom="0.3" header="0.22" footer="0.2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11" sqref="A11:F11"/>
    </sheetView>
  </sheetViews>
  <sheetFormatPr defaultColWidth="9" defaultRowHeight="13.5" x14ac:dyDescent="0.15"/>
  <cols>
    <col min="1" max="1" width="14.125" style="9" bestFit="1" customWidth="1"/>
    <col min="2" max="2" width="35.125" style="9" customWidth="1"/>
    <col min="3" max="3" width="17.375" style="9" customWidth="1"/>
    <col min="4" max="6" width="20" style="9" customWidth="1"/>
    <col min="7" max="16384" width="9" style="9"/>
  </cols>
  <sheetData>
    <row r="1" spans="1:6" ht="15" customHeight="1" x14ac:dyDescent="0.15">
      <c r="A1" s="8" t="s">
        <v>93</v>
      </c>
      <c r="B1" s="8"/>
    </row>
    <row r="2" spans="1:6" ht="25.5" customHeight="1" x14ac:dyDescent="0.15">
      <c r="A2" s="80" t="s">
        <v>34</v>
      </c>
      <c r="B2" s="80"/>
      <c r="C2" s="80"/>
      <c r="D2" s="80"/>
      <c r="E2" s="80"/>
      <c r="F2" s="80"/>
    </row>
    <row r="3" spans="1:6" ht="21" customHeight="1" x14ac:dyDescent="0.15">
      <c r="A3" s="24" t="s">
        <v>82</v>
      </c>
      <c r="B3" s="47"/>
      <c r="C3" s="23" t="s">
        <v>77</v>
      </c>
      <c r="D3" s="84"/>
      <c r="E3" s="84"/>
      <c r="F3" s="84"/>
    </row>
    <row r="4" spans="1:6" s="12" customFormat="1" ht="20.25" customHeight="1" x14ac:dyDescent="0.15">
      <c r="A4" s="24" t="s">
        <v>83</v>
      </c>
      <c r="B4" s="85"/>
      <c r="C4" s="85"/>
      <c r="D4" s="85"/>
      <c r="E4" s="85"/>
      <c r="F4" s="25" t="s">
        <v>75</v>
      </c>
    </row>
    <row r="5" spans="1:6" s="12" customFormat="1" ht="21.75" customHeight="1" x14ac:dyDescent="0.15">
      <c r="A5" s="81" t="s">
        <v>85</v>
      </c>
      <c r="B5" s="82"/>
      <c r="C5" s="82"/>
      <c r="D5" s="82"/>
      <c r="E5" s="82"/>
      <c r="F5" s="83"/>
    </row>
    <row r="6" spans="1:6" ht="19.5" customHeight="1" x14ac:dyDescent="0.15">
      <c r="A6" s="75" t="s">
        <v>35</v>
      </c>
      <c r="B6" s="77" t="s">
        <v>100</v>
      </c>
      <c r="C6" s="79" t="s">
        <v>36</v>
      </c>
      <c r="D6" s="10" t="s">
        <v>37</v>
      </c>
      <c r="E6" s="13" t="s">
        <v>38</v>
      </c>
      <c r="F6" s="10" t="s">
        <v>39</v>
      </c>
    </row>
    <row r="7" spans="1:6" s="12" customFormat="1" ht="14.25" customHeight="1" x14ac:dyDescent="0.15">
      <c r="A7" s="76"/>
      <c r="B7" s="78"/>
      <c r="C7" s="79"/>
      <c r="D7" s="11" t="s">
        <v>3</v>
      </c>
      <c r="E7" s="11" t="s">
        <v>4</v>
      </c>
      <c r="F7" s="11" t="s">
        <v>5</v>
      </c>
    </row>
    <row r="8" spans="1:6" ht="27.75" customHeight="1" x14ac:dyDescent="0.15">
      <c r="A8" s="45">
        <v>1</v>
      </c>
      <c r="B8" s="41"/>
      <c r="C8" s="40"/>
      <c r="D8" s="34"/>
      <c r="E8" s="34"/>
      <c r="F8" s="34"/>
    </row>
    <row r="9" spans="1:6" ht="18" customHeight="1" x14ac:dyDescent="0.15">
      <c r="A9" s="79" t="s">
        <v>40</v>
      </c>
      <c r="B9" s="79"/>
      <c r="C9" s="79"/>
      <c r="D9" s="37">
        <f>SUM(c_BGT_SUM_152)</f>
        <v>0</v>
      </c>
      <c r="E9" s="37">
        <f>SUM(c_YEAR_FINANCE_153)</f>
        <v>0</v>
      </c>
      <c r="F9" s="37">
        <f>SUM(c_ACU_FINANCE_154)</f>
        <v>0</v>
      </c>
    </row>
    <row r="10" spans="1:6" ht="27.75" customHeight="1" x14ac:dyDescent="0.15">
      <c r="A10" s="74" t="s">
        <v>41</v>
      </c>
      <c r="B10" s="74"/>
      <c r="C10" s="74"/>
      <c r="D10" s="74"/>
      <c r="E10" s="74"/>
      <c r="F10" s="74"/>
    </row>
    <row r="11" spans="1:6" ht="24" customHeight="1" x14ac:dyDescent="0.15">
      <c r="A11" s="74"/>
      <c r="B11" s="74"/>
      <c r="C11" s="74"/>
      <c r="D11" s="74"/>
      <c r="E11" s="74"/>
      <c r="F11" s="74"/>
    </row>
  </sheetData>
  <mergeCells count="10">
    <mergeCell ref="A2:F2"/>
    <mergeCell ref="A5:F5"/>
    <mergeCell ref="A9:C9"/>
    <mergeCell ref="D3:F3"/>
    <mergeCell ref="B4:E4"/>
    <mergeCell ref="A10:F10"/>
    <mergeCell ref="A11:F11"/>
    <mergeCell ref="A6:A7"/>
    <mergeCell ref="B6:B7"/>
    <mergeCell ref="C6:C7"/>
  </mergeCells>
  <phoneticPr fontId="14" type="noConversion"/>
  <printOptions horizontalCentered="1"/>
  <pageMargins left="0.63" right="0.70069444444444495" top="0.75138888888888899" bottom="0.75138888888888899" header="0.297916666666667" footer="0.29791666666666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18" sqref="B18"/>
    </sheetView>
  </sheetViews>
  <sheetFormatPr defaultColWidth="9" defaultRowHeight="13.5" x14ac:dyDescent="0.15"/>
  <cols>
    <col min="1" max="1" width="8.5" style="9" customWidth="1"/>
    <col min="2" max="2" width="10.125" style="9" customWidth="1"/>
    <col min="3" max="3" width="20" style="9" customWidth="1"/>
    <col min="4" max="4" width="18.625" style="9" customWidth="1"/>
    <col min="5" max="5" width="15" style="9" customWidth="1"/>
    <col min="6" max="6" width="13.75" style="9" customWidth="1"/>
    <col min="7" max="7" width="16.5" style="9" customWidth="1"/>
    <col min="8" max="8" width="13.625" style="9" customWidth="1"/>
    <col min="9" max="9" width="15" style="9" customWidth="1"/>
    <col min="10" max="16384" width="9" style="9"/>
  </cols>
  <sheetData>
    <row r="1" spans="1:9" x14ac:dyDescent="0.15">
      <c r="A1" s="8" t="s">
        <v>94</v>
      </c>
    </row>
    <row r="2" spans="1:9" ht="25.5" customHeight="1" x14ac:dyDescent="0.15">
      <c r="A2" s="89" t="s">
        <v>42</v>
      </c>
      <c r="B2" s="89"/>
      <c r="C2" s="89"/>
      <c r="D2" s="89"/>
      <c r="E2" s="89"/>
      <c r="F2" s="89"/>
      <c r="G2" s="89"/>
      <c r="H2" s="89"/>
      <c r="I2" s="89"/>
    </row>
    <row r="3" spans="1:9" ht="22.5" customHeight="1" x14ac:dyDescent="0.15">
      <c r="A3" s="87" t="s">
        <v>43</v>
      </c>
      <c r="B3" s="87"/>
      <c r="C3" s="50"/>
      <c r="D3" s="28" t="s">
        <v>44</v>
      </c>
      <c r="E3" s="88"/>
      <c r="F3" s="88"/>
      <c r="G3" s="88"/>
      <c r="H3" s="88"/>
      <c r="I3" s="26"/>
    </row>
    <row r="4" spans="1:9" s="8" customFormat="1" ht="26.1" customHeight="1" x14ac:dyDescent="0.15">
      <c r="A4" s="86" t="s">
        <v>84</v>
      </c>
      <c r="B4" s="87"/>
      <c r="C4" s="84"/>
      <c r="D4" s="84"/>
      <c r="E4" s="84"/>
      <c r="F4" s="84"/>
      <c r="G4" s="84"/>
      <c r="H4" s="27"/>
      <c r="I4" s="27" t="s">
        <v>45</v>
      </c>
    </row>
    <row r="5" spans="1:9" s="8" customFormat="1" ht="12" x14ac:dyDescent="0.15">
      <c r="A5" s="90" t="s">
        <v>46</v>
      </c>
      <c r="B5" s="90"/>
      <c r="C5" s="90"/>
      <c r="D5" s="90"/>
      <c r="E5" s="90"/>
      <c r="F5" s="90"/>
      <c r="G5" s="90"/>
      <c r="H5" s="90"/>
      <c r="I5" s="90"/>
    </row>
    <row r="6" spans="1:9" s="8" customFormat="1" ht="12.75" customHeight="1" x14ac:dyDescent="0.15">
      <c r="A6" s="79" t="s">
        <v>35</v>
      </c>
      <c r="B6" s="77" t="s">
        <v>47</v>
      </c>
      <c r="C6" s="93"/>
      <c r="D6" s="79" t="s">
        <v>48</v>
      </c>
      <c r="E6" s="75" t="s">
        <v>49</v>
      </c>
      <c r="F6" s="79" t="s">
        <v>50</v>
      </c>
      <c r="G6" s="75" t="s">
        <v>90</v>
      </c>
      <c r="H6" s="79" t="s">
        <v>51</v>
      </c>
      <c r="I6" s="79" t="s">
        <v>52</v>
      </c>
    </row>
    <row r="7" spans="1:9" s="8" customFormat="1" ht="12.75" customHeight="1" x14ac:dyDescent="0.15">
      <c r="A7" s="79"/>
      <c r="B7" s="78"/>
      <c r="C7" s="94"/>
      <c r="D7" s="79"/>
      <c r="E7" s="76"/>
      <c r="F7" s="79"/>
      <c r="G7" s="76"/>
      <c r="H7" s="79"/>
      <c r="I7" s="79"/>
    </row>
    <row r="8" spans="1:9" s="8" customFormat="1" ht="13.5" customHeight="1" x14ac:dyDescent="0.15">
      <c r="A8" s="92"/>
      <c r="B8" s="95" t="s">
        <v>53</v>
      </c>
      <c r="C8" s="96"/>
      <c r="D8" s="11" t="s">
        <v>54</v>
      </c>
      <c r="E8" s="11" t="s">
        <v>55</v>
      </c>
      <c r="F8" s="11" t="s">
        <v>56</v>
      </c>
      <c r="G8" s="11" t="s">
        <v>57</v>
      </c>
      <c r="H8" s="11" t="s">
        <v>58</v>
      </c>
      <c r="I8" s="11" t="s">
        <v>59</v>
      </c>
    </row>
    <row r="9" spans="1:9" s="8" customFormat="1" ht="24" customHeight="1" x14ac:dyDescent="0.15">
      <c r="A9" s="45">
        <v>1</v>
      </c>
      <c r="B9" s="97"/>
      <c r="C9" s="98"/>
      <c r="D9" s="38"/>
      <c r="E9" s="45"/>
      <c r="F9" s="45"/>
      <c r="G9" s="34"/>
      <c r="H9" s="48"/>
      <c r="I9" s="37">
        <f>ROUND(c_PRICE_269*c_QUANTITY_270/10000,2)</f>
        <v>0</v>
      </c>
    </row>
    <row r="10" spans="1:9" s="8" customFormat="1" ht="17.25" customHeight="1" x14ac:dyDescent="0.15">
      <c r="A10" s="91" t="s">
        <v>60</v>
      </c>
      <c r="B10" s="91"/>
      <c r="C10" s="91"/>
      <c r="D10" s="91"/>
      <c r="E10" s="91"/>
      <c r="F10" s="91"/>
      <c r="G10" s="91"/>
      <c r="H10" s="91"/>
      <c r="I10" s="37">
        <f>SUM(c_AMOUNT_271)</f>
        <v>0</v>
      </c>
    </row>
    <row r="11" spans="1:9" s="8" customFormat="1" ht="17.25" customHeight="1" x14ac:dyDescent="0.15">
      <c r="A11" s="91" t="s">
        <v>96</v>
      </c>
      <c r="B11" s="91"/>
      <c r="C11" s="91"/>
      <c r="D11" s="91"/>
      <c r="E11" s="91"/>
      <c r="F11" s="91"/>
      <c r="G11" s="91"/>
      <c r="H11" s="91"/>
      <c r="I11" s="37"/>
    </row>
    <row r="12" spans="1:9" s="8" customFormat="1" ht="17.25" customHeight="1" x14ac:dyDescent="0.15">
      <c r="A12" s="91" t="s">
        <v>40</v>
      </c>
      <c r="B12" s="91"/>
      <c r="C12" s="91"/>
      <c r="D12" s="91"/>
      <c r="E12" s="91"/>
      <c r="F12" s="91"/>
      <c r="G12" s="91"/>
      <c r="H12" s="91"/>
      <c r="I12" s="37">
        <f>c_ASYFUND_MOUNT_SUM_273+c_ASYFUND_OTHER_SUM_274</f>
        <v>0</v>
      </c>
    </row>
    <row r="13" spans="1:9" hidden="1" x14ac:dyDescent="0.15"/>
  </sheetData>
  <mergeCells count="19">
    <mergeCell ref="A5:I5"/>
    <mergeCell ref="A10:H10"/>
    <mergeCell ref="A11:H11"/>
    <mergeCell ref="A12:H12"/>
    <mergeCell ref="A6:A8"/>
    <mergeCell ref="D6:D7"/>
    <mergeCell ref="E6:E7"/>
    <mergeCell ref="F6:F7"/>
    <mergeCell ref="H6:H7"/>
    <mergeCell ref="I6:I7"/>
    <mergeCell ref="B6:C7"/>
    <mergeCell ref="B8:C8"/>
    <mergeCell ref="B9:C9"/>
    <mergeCell ref="G6:G7"/>
    <mergeCell ref="A4:B4"/>
    <mergeCell ref="A3:B3"/>
    <mergeCell ref="C4:G4"/>
    <mergeCell ref="E3:H3"/>
    <mergeCell ref="A2:I2"/>
  </mergeCells>
  <phoneticPr fontId="14" type="noConversion"/>
  <printOptions horizontalCentered="1"/>
  <pageMargins left="0.65" right="0.56999999999999995" top="0.7" bottom="0.61" header="0.51180555555555596" footer="0.5118055555555559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"/>
  <sheetViews>
    <sheetView workbookViewId="0">
      <selection activeCell="A10" sqref="A10:B10"/>
    </sheetView>
  </sheetViews>
  <sheetFormatPr defaultColWidth="8" defaultRowHeight="14.25" customHeight="1" x14ac:dyDescent="0.15"/>
  <cols>
    <col min="1" max="1" width="5.375" style="1" customWidth="1"/>
    <col min="2" max="2" width="17" style="1" customWidth="1"/>
    <col min="3" max="3" width="8.875" style="1" customWidth="1"/>
    <col min="4" max="5" width="9.875" style="1" customWidth="1"/>
    <col min="6" max="6" width="15.875" style="1" customWidth="1"/>
    <col min="7" max="8" width="9.875" style="1" customWidth="1"/>
    <col min="9" max="9" width="12" style="1" customWidth="1"/>
    <col min="10" max="10" width="12.25" style="1" customWidth="1"/>
    <col min="11" max="11" width="9.5" style="1" customWidth="1"/>
    <col min="12" max="12" width="10.375" style="1" customWidth="1"/>
    <col min="13" max="13" width="9" style="1" customWidth="1"/>
    <col min="14" max="16383" width="8" style="1"/>
  </cols>
  <sheetData>
    <row r="1" spans="1:13" s="1" customFormat="1" ht="13.5" customHeight="1" x14ac:dyDescent="0.15">
      <c r="A1" s="99" t="s">
        <v>95</v>
      </c>
      <c r="B1" s="9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21" customHeight="1" x14ac:dyDescent="0.15">
      <c r="A2" s="101" t="s">
        <v>87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s="1" customFormat="1" ht="18.75" customHeight="1" x14ac:dyDescent="0.15">
      <c r="A3" s="103" t="s">
        <v>76</v>
      </c>
      <c r="B3" s="103"/>
      <c r="C3" s="106"/>
      <c r="D3" s="106"/>
      <c r="E3" s="106"/>
      <c r="F3" s="29" t="s">
        <v>77</v>
      </c>
      <c r="G3" s="106"/>
      <c r="H3" s="106"/>
      <c r="I3" s="106"/>
      <c r="J3" s="106"/>
      <c r="K3" s="106"/>
      <c r="L3" s="106"/>
      <c r="M3" s="106"/>
    </row>
    <row r="4" spans="1:13" s="1" customFormat="1" ht="19.5" customHeight="1" x14ac:dyDescent="0.15">
      <c r="A4" s="103" t="s">
        <v>84</v>
      </c>
      <c r="B4" s="103"/>
      <c r="C4" s="107"/>
      <c r="D4" s="107"/>
      <c r="E4" s="107"/>
      <c r="F4" s="107"/>
      <c r="G4" s="107"/>
      <c r="H4" s="107"/>
      <c r="I4" s="30"/>
      <c r="J4" s="30"/>
      <c r="K4" s="30"/>
      <c r="L4" s="30"/>
      <c r="M4" s="30"/>
    </row>
    <row r="5" spans="1:13" s="1" customFormat="1" ht="37.5" customHeight="1" x14ac:dyDescent="0.15">
      <c r="A5" s="104" t="s">
        <v>88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</row>
    <row r="6" spans="1:13" s="1" customFormat="1" ht="30.75" customHeight="1" x14ac:dyDescent="0.15">
      <c r="A6" s="3" t="s">
        <v>35</v>
      </c>
      <c r="B6" s="3" t="s">
        <v>61</v>
      </c>
      <c r="C6" s="3" t="s">
        <v>62</v>
      </c>
      <c r="D6" s="3" t="s">
        <v>63</v>
      </c>
      <c r="E6" s="3" t="s">
        <v>64</v>
      </c>
      <c r="F6" s="3" t="s">
        <v>65</v>
      </c>
      <c r="G6" s="3" t="s">
        <v>66</v>
      </c>
      <c r="H6" s="3" t="s">
        <v>67</v>
      </c>
      <c r="I6" s="3" t="s">
        <v>68</v>
      </c>
      <c r="J6" s="3" t="s">
        <v>69</v>
      </c>
      <c r="K6" s="3" t="s">
        <v>70</v>
      </c>
      <c r="L6" s="3" t="s">
        <v>91</v>
      </c>
      <c r="M6" s="3" t="s">
        <v>71</v>
      </c>
    </row>
    <row r="7" spans="1:13" s="1" customFormat="1" ht="24" customHeight="1" x14ac:dyDescent="0.15">
      <c r="A7" s="42">
        <v>1</v>
      </c>
      <c r="B7" s="39"/>
      <c r="C7" s="39"/>
      <c r="D7" s="39"/>
      <c r="E7" s="39"/>
      <c r="F7" s="39"/>
      <c r="G7" s="34"/>
      <c r="H7" s="49"/>
      <c r="I7" s="33">
        <f>ROUND(c_PRICE_288*c_QUANTITY_289/10000,2)</f>
        <v>0</v>
      </c>
      <c r="J7" s="34"/>
      <c r="K7" s="39"/>
      <c r="L7" s="42"/>
      <c r="M7" s="39"/>
    </row>
    <row r="8" spans="1:13" s="1" customFormat="1" ht="18.75" customHeight="1" x14ac:dyDescent="0.15">
      <c r="A8" s="65" t="s">
        <v>72</v>
      </c>
      <c r="B8" s="100"/>
      <c r="C8" s="5" t="s">
        <v>73</v>
      </c>
      <c r="D8" s="5" t="s">
        <v>73</v>
      </c>
      <c r="E8" s="5" t="s">
        <v>73</v>
      </c>
      <c r="F8" s="5" t="s">
        <v>73</v>
      </c>
      <c r="G8" s="5" t="s">
        <v>73</v>
      </c>
      <c r="H8" s="44">
        <f>SUM(c_QUANTITY_289)</f>
        <v>0</v>
      </c>
      <c r="I8" s="37">
        <f>SUM(c_AMOUNT_290)</f>
        <v>0</v>
      </c>
      <c r="J8" s="37">
        <f>SUM(c_BGT_STATE_291)</f>
        <v>0</v>
      </c>
      <c r="K8" s="5" t="s">
        <v>73</v>
      </c>
      <c r="L8" s="6" t="s">
        <v>73</v>
      </c>
      <c r="M8" s="6" t="s">
        <v>73</v>
      </c>
    </row>
    <row r="9" spans="1:13" s="1" customFormat="1" ht="18.75" customHeight="1" x14ac:dyDescent="0.15">
      <c r="A9" s="65" t="s">
        <v>74</v>
      </c>
      <c r="B9" s="100"/>
      <c r="C9" s="5" t="s">
        <v>73</v>
      </c>
      <c r="D9" s="5" t="s">
        <v>73</v>
      </c>
      <c r="E9" s="5" t="s">
        <v>73</v>
      </c>
      <c r="F9" s="5" t="s">
        <v>73</v>
      </c>
      <c r="G9" s="5" t="s">
        <v>73</v>
      </c>
      <c r="H9" s="43"/>
      <c r="I9" s="34"/>
      <c r="J9" s="34"/>
      <c r="K9" s="5" t="s">
        <v>73</v>
      </c>
      <c r="L9" s="6" t="s">
        <v>73</v>
      </c>
      <c r="M9" s="6" t="s">
        <v>73</v>
      </c>
    </row>
    <row r="10" spans="1:13" s="1" customFormat="1" ht="18.75" customHeight="1" x14ac:dyDescent="0.15">
      <c r="A10" s="65" t="s">
        <v>40</v>
      </c>
      <c r="B10" s="100"/>
      <c r="C10" s="5" t="s">
        <v>73</v>
      </c>
      <c r="D10" s="5" t="s">
        <v>73</v>
      </c>
      <c r="E10" s="5" t="s">
        <v>73</v>
      </c>
      <c r="F10" s="5" t="s">
        <v>73</v>
      </c>
      <c r="G10" s="5" t="s">
        <v>73</v>
      </c>
      <c r="H10" s="44">
        <f>c_EQUIPCOUNT_UTM_SUM_295+c_EQUIPCOUNT_BTM_SUM_296</f>
        <v>0</v>
      </c>
      <c r="I10" s="37">
        <f>c_EQUIPFUND_UTM_SUM_298+c_EQUIPFUND_BTM_SUM_299</f>
        <v>0</v>
      </c>
      <c r="J10" s="37">
        <f>c_EQUIPSTATE_UTM_SUM_301+c_EQUIPSTATE_BTM_SUM_302</f>
        <v>0</v>
      </c>
      <c r="K10" s="5" t="s">
        <v>73</v>
      </c>
      <c r="L10" s="6" t="s">
        <v>73</v>
      </c>
      <c r="M10" s="7" t="s">
        <v>73</v>
      </c>
    </row>
    <row r="11" spans="1:13" ht="4.5" customHeight="1" x14ac:dyDescent="0.15"/>
  </sheetData>
  <mergeCells count="11">
    <mergeCell ref="A1:B1"/>
    <mergeCell ref="A8:B8"/>
    <mergeCell ref="A9:B9"/>
    <mergeCell ref="A10:B10"/>
    <mergeCell ref="A2:M2"/>
    <mergeCell ref="A4:B4"/>
    <mergeCell ref="A5:M5"/>
    <mergeCell ref="A3:B3"/>
    <mergeCell ref="C3:E3"/>
    <mergeCell ref="G3:M3"/>
    <mergeCell ref="C4:H4"/>
  </mergeCells>
  <phoneticPr fontId="14" type="noConversion"/>
  <printOptions horizontalCentered="1"/>
  <pageMargins left="0.235416666666667" right="0.196527777777778" top="0.54" bottom="0.59" header="0.51180555555555596" footer="0.51180555555555596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x:root xmlns:x="http://www.owlsoft.cn/ndf/wfe/2016">
  <x:settings>
    <x:setting key="bookName" value=""/>
    <x:setting key="connectionDbType" value="Oracle"/>
    <x:setting key="connectionString" value="Data Source=dev;User ID=JSKR;Password=JSKR;Unicode=True"/>
    <x:setting key="zeroChar" value=""/>
    <x:setting key="css-wfe-savecell" value=""/>
    <x:setting key="css-wfe-readonlycell" value=""/>
    <x:setting key="css-wfe-controlcontent" value=""/>
    <x:setting key="css-wfe-controlwraper" value=""/>
    <x:setting key="dataTablePrimaryKey" value="DataID"/>
    <x:setting key="dynamicPrimaryKey" value="ID"/>
    <x:setting key="dynamicPrimaryKeyGenerator" value="seq:SEQID"/>
    <x:setting key="dynamicOrderKey" value="ORDERINDEX"/>
  </x:settings>
  <x:cells>
    <x:cell id="c_MOSTID_102" name="MOSTID" dataType="number,50,0" format="" control="TextBox" config="" dataTable="TPROJECTLINK" dataField="MOSTID" readOnly="true" save="false" tag="" hint="" visible="true" regexExpr="" regexHint="" comment=""/>
    <x:cell id="c_ProjectName_103" name="PROJECTNAME" dataType="string,200,0" format="" control="TextBox" config="" dataTable="TPROJECTLINK" dataField="PROJECTNAME" readOnly="true" save="false" tag="" hint="" visible="true" regexExpr="" regexHint="" comment=""/>
    <x:cell id="c_Companyname_104" name="COMPANYNAME" dataType="string,200,0" format="" control="TextBox" config="" dataTable="TPROJECTLINK" dataField="COMPANYNAME" readOnly="true" save="false" tag="" hint="" visible="true" regexExpr="" regexHint="" comment=""/>
    <x:cell id="c_bgt_state_105" name="BGT_STATE" dataType="number,14,2" format="0.00" control="NumberBox" config="" dataTable="TBUDGET" dataField="BGT_STATE" readOnly="true" save="false" tag="" hint="" visible="true" regexExpr="" regexHint="" comment=""/>
    <x:cell id="c_bgt_state_direct_106" name="BGT_STATE_DIRECT" dataType="number,14,2" format="0.00" control="NumberBox" config="" dataTable="TBUDGET" dataField="BGT_STATE_DIRECT" readOnly="true" save="false" tag="" hint="" visible="true" regexExpr="" regexHint="" comment=""/>
    <x:cell id="c_bgt_state_equip_107" name="BGT_STATE_EQUIP" dataType="number,14,2" format="0.00" control="NumberBox" config="" dataTable="TBUDGET" dataField="BGT_STATE_EQUIP" readOnly="true" save="false" tag="" hint="" visible="true" regexExpr="" regexHint="" comment=""/>
    <x:cell id="c_bgt_state_equipbuy_108" name="BGT_STATE_EQUIPBUY" dataType="number,14,2" format="0.00" control="NumberBox" config="" dataTable="TBUDGET" dataField="BGT_STATE_EQUIPBUY" readOnly="true" save="false" tag="" hint="" visible="true" regexExpr="" regexHint="" comment=""/>
    <x:cell id="c_bgt_state_equipmake_109" name="BGT_STATE_EQUIPMAKE" dataType="number,14,2" format="0.00" control="NumberBox" config="" dataTable="TBUDGET" dataField="BGT_STATE_EQUIPMAKE" readOnly="true" save="false" tag="" hint="" visible="true" regexExpr="" regexHint="" comment=""/>
    <x:cell id="c_BGT_STATE_EQUIPTR_110" name="BGT_STATE_EQUIPTR" dataType="number,14,2" format="0.00" control="NumberBox" config="" dataTable="TBUDGET" dataField="BGT_STATE_EQUIPTR" readOnly="true" save="false" tag="" hint="" visible="true" regexExpr="" regexHint="" comment=""/>
    <x:cell id="c_BGT_STATE_MATERIAL_111" name="BGT_STATE_MATERIAL" dataType="number,14,2" format="0.00" control="NumberBox" config="" dataTable="TBUDGET" dataField="BGT_STATE_MATERIAL" readOnly="true" save="false" tag="" hint="" visible="true" regexExpr="" regexHint="" comment=""/>
    <x:cell id="c_BGT_STATE_TSP_112" name="BGT_STATE_TSP" dataType="number,14,2" format="0.00" control="NumberBox" config="" dataTable="TBUDGET" dataField="BGT_STATE_TSP" readOnly="true" save="false" tag="" hint="" visible="true" regexExpr="" regexHint="" comment=""/>
    <x:cell id="c_BGT_STATE_FUEL_113" name="BGT_STATE_FUEL" dataType="number,14,2" format="0.00" control="NumberBox" config="" dataTable="TBUDGET" dataField="BGT_STATE_FUEL" readOnly="true" save="false" tag="" hint="" visible="true" regexExpr="" regexHint="" comment=""/>
    <x:cell id="c_BGT_STATE_TCI_114" name="BGT_STATE_TCI" dataType="number,14,2" format="0.00" control="NumberBox" config="" dataTable="TBUDGET" dataField="BGT_STATE_TCI" readOnly="true" save="false" tag="" hint="" visible="true" regexExpr="" regexHint="" comment=""/>
    <x:cell id="c_BGT_STATE_PDII_115" name="BGT_STATE_PDII" dataType="number,14,2" format="0.00" control="NumberBox" config="" dataTable="TBUDGET" dataField="BGT_STATE_PDII" readOnly="true" save="false" tag="" hint="" visible="true" regexExpr="" regexHint="" comment=""/>
    <x:cell id="c_BGT_STATE_SERVICE_116" name="BGT_STATE_SERVICE" dataType="number,14,2" format="0.00" control="NumberBox" config="" dataTable="TBUDGET" dataField="BGT_STATE_SERVICE" readOnly="true" save="false" tag="" hint="" visible="true" regexExpr="" regexHint="" comment=""/>
    <x:cell id="c_BGT_STATE_EXPERT_117" name="BGT_STATE_EXPERT" dataType="number,14,2" format="0.00" control="NumberBox" config="" dataTable="TBUDGET" dataField="BGT_STATE_EXPERT" readOnly="true" save="false" tag="" hint="" visible="true" regexExpr="" regexHint="" comment=""/>
    <x:cell id="c_BGT_STATE_OTHER_118" name="BGT_STATE_OTHER" dataType="number,14,2" format="0.00" control="NumberBox" config="" dataTable="TBUDGET" dataField="BGT_STATE_OTHER" readOnly="true" save="false" tag="" hint="" visible="true" regexExpr="" regexHint="" comment=""/>
    <x:cell id="c_BGT_STATE_INDIRECT_119" name="BGT_STATE_INDIRECT" dataType="number,14,2" format="0.00" control="NumberBox" config="" dataTable="TBUDGET" dataField="BGT_STATE_INDIRECT" readOnly="true" save="false" tag="" hint="" visible="true" regexExpr="" regexHint="" comment=""/>
    <x:cell id="c_BGT_STATE_SRC_120" name="BGT_STATE_SRC" dataType="number,14,2" format="0.00" control="NumberBox" config="" dataTable="TBUDGET" dataField="BGT_STATE_SRC" readOnly="true" save="false" tag="" hint="" visible="true" regexExpr="" regexHint="" comment=""/>
    <x:cell id="c_BGT_OTHER_121" name="BGT_OTHER" dataType="number,14,2" format="0.00" control="NumberBox" config="" dataTable="TBUDGET" dataField="BGT_OTHER" readOnly="true" save="false" tag="" hint="" visible="true" regexExpr="" regexHint="" comment=""/>
    <x:cell id="c_BGT_OTHER_DIRECT_122" name="BGT_OTHER_DIRECT" dataType="number,14,2" format="0.00" control="NumberBox" config="" dataTable="TBUDGET" dataField="BGT_OTHER_DIRECT" readOnly="true" save="false" tag="" hint="" visible="true" regexExpr="" regexHint="" comment=""/>
    <x:cell id="c_BGT_OTHER_EQUIP_123" name="BGT_OTHER_EQUIP" dataType="number,14,2" format="0.00" control="NumberBox" config="" dataTable="TBUDGET" dataField="BGT_OTHER_EQUIP" readOnly="true" save="false" tag="" hint="" visible="true" regexExpr="" regexHint="" comment=""/>
    <x:cell id="c_BGT_OTHER_EQUIPBUY_124" name="BGT_OTHER_EQUIPBUY" dataType="number,14,2" format="0.00" control="NumberBox" config="" dataTable="TBUDGET" dataField="BGT_OTHER_EQUIPBUY" readOnly="true" save="false" tag="" hint="" visible="true" regexExpr="" regexHint="" comment=""/>
    <x:cell id="c_BGT_OTHER_EQUIPMAKE_125" name="BGT_OTHER_EQUIPMAKE" dataType="number,14,2" format="0.00" control="NumberBox" config="" dataTable="TBUDGET" dataField="BGT_OTHER_EQUIPMAKE" readOnly="true" save="false" tag="" hint="" visible="true" regexExpr="" regexHint="" comment=""/>
    <x:cell id="c_BGT_OTHER_EQUIPTR_126" name="BGT_OTHER_EQUIPTR" dataType="number,14,2" format="0.00" control="NumberBox" config="" dataTable="TBUDGET" dataField="BGT_OTHER_EQUIPTR" readOnly="true" save="false" tag="" hint="" visible="true" regexExpr="" regexHint="" comment=""/>
    <x:cell id="c_BGT_OTHER_FUEL_129" name="BGT_OTHER_FUEL" dataType="number,14,2" format="0.00" control="NumberBox" config="" dataTable="TBUDGET" dataField="BGT_OTHER_FUEL" readOnly="true" save="false" tag="" hint="" visible="true" regexExpr="" regexHint="" comment=""/>
    <x:cell id="c_BGT_OTHER_TSP_130" name="BGT_OTHER_TSP" dataType="number,14,2" format="0.00" control="NumberBox" config="" dataTable="TBUDGET" dataField="BGT_OTHER_TSP" readOnly="true" save="false" tag="" hint="" visible="true" regexExpr="" regexHint="" comment=""/>
    <x:cell id="c_BGT_OTHER_MATERIAL_131" name="BGT_OTHER_MATERIAL" dataType="number,14,2" format="0.00" control="NumberBox" config="" dataTable="TBUDGET" dataField="BGT_OTHER_MATERIAL" readOnly="true" save="false" tag="" hint="" visible="true" regexExpr="" regexHint="" comment=""/>
    <x:cell id="c_BGT_OTHER_TCI_132" name="BGT_OTHER_TCI" dataType="number,14,2" format="0.00" control="NumberBox" config="" dataTable="TBUDGET" dataField="BGT_OTHER_TCI" readOnly="true" save="false" tag="" hint="" visible="true" regexExpr="" regexHint="" comment=""/>
    <x:cell id="c_BGT_OTHER_PDII_133" name="BGT_OTHER_PDII" dataType="number,14,2" format="0.00" control="NumberBox" config="" dataTable="TBUDGET" dataField="BGT_OTHER_PDII" readOnly="true" save="false" tag="" hint="" visible="true" regexExpr="" regexHint="" comment=""/>
    <x:cell id="c_BGT_OTHER_SERVICE_134" name="BGT_OTHER_SERVICE" dataType="number,14,2" format="0.00" control="NumberBox" config="" dataTable="TBUDGET" dataField="BGT_OTHER_SERVICE" readOnly="true" save="false" tag="" hint="" visible="true" regexExpr="" regexHint="" comment=""/>
    <x:cell id="c_BGT_OTHER_EXPERT_135" name="BGT_OTHER_EXPERT" dataType="number,14,2" format="0.00" control="NumberBox" config="" dataTable="TBUDGET" dataField="BGT_OTHER_EXPERT" readOnly="true" save="false" tag="" hint="" visible="true" regexExpr="" regexHint="" comment=""/>
    <x:cell id="c_BGT_OTHER_OTHER_136" name="BGT_OTHER_OTHER" dataType="number,14,2" format="0.00" control="NumberBox" config="" dataTable="TBUDGET" dataField="BGT_OTHER_OTHER" readOnly="true" save="false" tag="" hint="" visible="true" regexExpr="" regexHint="" comment=""/>
    <x:cell id="c_BGT_OTHER_INDIRECT_137" name="BGT_OTHER_INDIRECT" dataType="number,14,2" format="0.00" control="NumberBox" config="" dataTable="TBUDGET" dataField="BGT_OTHER_INDIRECT" readOnly="true" save="false" tag="" hint="" visible="true" regexExpr="" regexHint="" comment=""/>
    <x:cell id="c_BGT_OTHER_SRC_138" name="BGT_OTHER_SRC" dataType="number,14,2" format="0.00" control="NumberBox" config="" dataTable="TBUDGET" dataField="BGT_OTHER_SRC" readOnly="true" save="false" tag="" hint="" visible="true" regexExpr="" regexHint="" comment=""/>
    <x:cell id="c_EPS_STATE_139" name="EPS_STATE" dataType="number,14,2" format="0.00" control="NumberBox" config="" dataTable="TANL_BALANCE" dataField="EPS_STATE" readOnly="true" save="true" tag="" hint="" visible="true" regexExpr="" regexHint="" comment=""/>
    <x:cell id="c_EPS_STATE_DIRECT_140" name="EPS_STATE_DIRECT" dataType="number,14,2" format="0.00" control="NumberBox" config="" dataTable="TANL_BALANCE" dataField="EPS_STATE_DIRECT" readOnly="true" save="true" tag="" hint="" visible="true" regexExpr="" regexHint="" comment=""/>
    <x:cell id="c_COMPANYNAME_150" name="COMPANYNAME" dataType="string,200,0" format="" control="TextBox" config="" dataTable="TANL_COMPANYPAYOUTDETAIL" dataField="COMPANYNAME" readOnly="false" save="true" tag="" hint="" visible="true" regexExpr="" regexHint="" comment=""/>
    <x:cell id="c_COMPANYCODE_151" name="COMPANYCODE" dataType="string,50,0" format="" control="TextBox" config="" dataTable="TANL_COMPANYPAYOUTDETAIL" dataField="COMPANYCODE" readOnly="false" save="true" tag="" hint="" visible="true" regexExpr="" regexHint="" comment=""/>
    <x:cell id="c_BGT_SUM_152" name="BGT_SUM" dataType="number,14,2" format="0.00" control="NumberBox" config="" dataTable="TANL_COMPANYPAYOUTDETAIL" dataField="BGT_SUM" readOnly="false" save="true" tag="" hint="" visible="true" regexExpr="" regexHint="" comment=""/>
    <x:cell id="c_YEAR_FINANCE_153" name="YEAR_FINANCE" dataType="number,14,2" format="0.00" control="NumberBox" config="" dataTable="TANL_COMPANYPAYOUTDETAIL" dataField="YEAR_FINANCE" readOnly="false" save="true" tag="" hint="" visible="true" regexExpr="" regexHint="" comment=""/>
    <x:cell id="c_ACU_FINANCE_154" name="ACU_FINANCE" dataType="number,14,2" format="0.00" control="NumberBox" config="" dataTable="TANL_COMPANYPAYOUTDETAIL" dataField="ACU_FINANCE" readOnly="false" save="true" tag="" hint="" visible="true" regexExpr="" regexHint="" comment=""/>
    <x:cell id="c_COMPANY_BGT_SUM_155" name="COMPANY_BGT_SUM" dataType="number,14,2" format="0.00" control="NumberBox" config="" dataTable="TANL_COMPANYPAYOUT" dataField="COMPANY_BGT_SUM" readOnly="true" save="true" tag="" hint="" visible="true" regexExpr="" regexHint="" comment=""/>
    <x:cell id="c_COMPANY_EPSSTATE_SUM_156" name="COMPANY_EPSSTATE_SUM" dataType="number,14,2" format="0.00" control="NumberBox" config="" dataTable="TANL_COMPANYPAYOUT" dataField="COMPANY_EPSSTATE_SUM" readOnly="true" save="true" tag="" hint="" visible="true" regexExpr="" regexHint="" comment=""/>
    <x:cell id="c_COMPANY_ACCSTATE_SUM_157" name="COMPANY_ACCSTATE_SUM" dataType="number,14,2" format="0.00" control="NumberBox" config="" dataTable="TANL_COMPANYPAYOUT" dataField="COMPANY_ACCSTATE_SUM" readOnly="true" save="true" tag="" hint="" visible="true" regexExpr="" regexHint="" comment=""/>
    <x:cell id="c_EPS_STATE_EQUIP_158" name="EPS_STATE_EQUIP" dataType="number,14,2" format="0.00" control="NumberBox" config="" dataTable="TANL_BALANCE" dataField="EPS_STATE_EQUIP" readOnly="true" save="true" tag="" hint="" visible="true" regexExpr="" regexHint="" comment=""/>
    <x:cell id="c_EPS_STATE_EQUIPBUY_159" name="EPS_STATE_EQUIPBUY" dataType="number,14,2" format="0.00" control="NumberBox" config="" dataTable="TANL_BALANCE" dataField="EPS_STATE_EQUIPBUY" readOnly="false" save="true" tag="" hint="" visible="true" regexExpr="" regexHint="" comment=""/>
    <x:cell id="c_EPS_STATE_EQUIPMAKE_160" name="EPS_STATE_EQUIPMAKE" dataType="number,14,2" format="0.00" control="NumberBox" config="" dataTable="TANL_BALANCE" dataField="EPS_STATE_EQUIPMAKE" readOnly="false" save="true" tag="" hint="" visible="true" regexExpr="" regexHint="" comment=""/>
    <x:cell id="c_EPS_STATE_EQUIPTR_161" name="EPS_STATE_EQUIPTR" dataType="number,14,2" format="0.00" control="NumberBox" config="" dataTable="TANL_BALANCE" dataField="EPS_STATE_EQUIPTR" readOnly="true" save="true" tag="" hint="" visible="true" regexExpr="" regexHint="" comment=""/>
    <x:cell id="c_EPS_STATE_TSP_163" name="EPS_STATE_TSP" dataType="number,14,2" format="0.00" control="NumberBox" config="" dataTable="TANL_BALANCE" dataField="EPS_STATE_TSP" readOnly="false" save="true" tag="" hint="" visible="true" regexExpr="" regexHint="" comment=""/>
    <x:cell id="c_EPS_STATE_FUEL_164" name="EPS_STATE_FUEL" dataType="number,14,2" format="0.00" control="NumberBox" config="" dataTable="TANL_BALANCE" dataField="EPS_STATE_FUEL" readOnly="false" save="true" tag="" hint="" visible="true" regexExpr="" regexHint="" comment=""/>
    <x:cell id="c_EPS_STATE_MATERIAL_165" name="EPS_STATE_MATERIAL" dataType="number,14,2" format="0.00" control="NumberBox" config="" dataTable="TANL_BALANCE" dataField="EPS_STATE_MATERIAL" readOnly="false" save="true" tag="" hint="" visible="true" regexExpr="" regexHint="" comment=""/>
    <x:cell id="c_EPS_STATE_TCI_166" name="EPS_STATE_TCI" dataType="number,14,2" format="0.00" control="NumberBox" config="" dataTable="TANL_BALANCE" dataField="EPS_STATE_TCI" readOnly="false" save="true" tag="" hint="" visible="true" regexExpr="" regexHint="" comment=""/>
    <x:cell id="c_EPS_STATE_PDII_167" name="EPS_STATE_PDII" dataType="number,14,2" format="0.00" control="NumberBox" config="" dataTable="TANL_BALANCE" dataField="EPS_STATE_PDII" readOnly="false" save="true" tag="" hint="" visible="true" regexExpr="" regexHint="" comment=""/>
    <x:cell id="c_EPS_STATE_SERVICE_168" name="EPS_STATE_SERVICE" dataType="number,14,2" format="0.00" control="NumberBox" config="" dataTable="TANL_BALANCE" dataField="EPS_STATE_SERVICE" readOnly="false" save="true" tag="" hint="" visible="true" regexExpr="" regexHint="" comment=""/>
    <x:cell id="c_EPS_STATE_EXPERT_169" name="EPS_STATE_EXPERT" dataType="number,14,2" format="0.00" control="NumberBox" config="" dataTable="TANL_BALANCE" dataField="EPS_STATE_EXPERT" readOnly="false" save="true" tag="" hint="" visible="true" regexExpr="" regexHint="" comment=""/>
    <x:cell id="c_EPS_STATE_OTHER_170" name="EPS_STATE_OTHER" dataType="number,14,2" format="0.00" control="NumberBox" config="" dataTable="TANL_BALANCE" dataField="EPS_STATE_OTHER" readOnly="false" save="true" tag="" hint="" visible="true" regexExpr="" regexHint="" comment=""/>
    <x:cell id="c_EPS_STATE_INDIRECT_171" name="EPS_STATE_INDIRECT" dataType="number,14,2" format="0.00" control="NumberBox" config="" dataTable="TANL_BALANCE" dataField="EPS_STATE_INDIRECT" readOnly="false" save="true" tag="" hint="" visible="true" regexExpr="" regexHint="" comment=""/>
    <x:cell id="c_EPS_STATE_SRC_172" name="EPS_STATE_SRC" dataType="number,14,2" format="0.00" control="NumberBox" config="" dataTable="TANL_BALANCE" dataField="EPS_STATE_SRC" readOnly="false" save="true" tag="" hint="" visible="true" regexExpr="" regexHint="" comment=""/>
    <x:cell id="c_EPS_OTHER_173" name="EPS_OTHER" dataType="number,14,2" format="0.00" control="NumberBox" config="" dataTable="TANL_BALANCE" dataField="EPS_OTHER" readOnly="true" save="true" tag="" hint="" visible="true" regexExpr="" regexHint="" comment=""/>
    <x:cell id="c_EPS_OTHER_DIRECT_174" name="EPS_OTHER_DIRECT" dataType="number,14,2" format="0.00" control="NumberBox" config="" dataTable="TANL_BALANCE" dataField="EPS_OTHER_DIRECT" readOnly="true" save="true" tag="" hint="" visible="true" regexExpr="" regexHint="" comment=""/>
    <x:cell id="c_EPS_OTHER_EQUIP_175" name="EPS_OTHER_EQUIP" dataType="number,14,2" format="0.00" control="NumberBox" config="" dataTable="TANL_BALANCE" dataField="EPS_OTHER_EQUIP" readOnly="true" save="true" tag="" hint="" visible="true" regexExpr="" regexHint="" comment=""/>
    <x:cell id="c_EPS_OTHER_EQUIPBUY_176" name="EPS_OTHER_EQUIPBUY" dataType="number,14,2" format="0.00" control="NumberBox" config="" dataTable="TANL_BALANCE" dataField="EPS_OTHER_EQUIPBUY" readOnly="false" save="true" tag="" hint="" visible="true" regexExpr="" regexHint="" comment=""/>
    <x:cell id="c_EPS_OTHER_EQUIPMAKE_177" name="EPS_OTHER_EQUIPMAKE" dataType="number,14,2" format="0.00" control="NumberBox" config="" dataTable="TANL_BALANCE" dataField="EPS_OTHER_EQUIPMAKE" readOnly="false" save="true" tag="" hint="" visible="true" regexExpr="" regexHint="" comment=""/>
    <x:cell id="c_EPS_OTHER_EQUIPTR_178" name="EPS_OTHER_EQUIPTR" dataType="number,14,2" format="0.00" control="NumberBox" config="" dataTable="TANL_BALANCE" dataField="EPS_OTHER_EQUIPTR" readOnly="true" save="true" tag="" hint="" visible="true" regexExpr="" regexHint="" comment=""/>
    <x:cell id="c_EPS_OTHER_MATERIAL_179" name="EPS_OTHER_MATERIAL" dataType="number,14,2" format="0.00" control="NumberBox" config="" dataTable="TANL_BALANCE" dataField="EPS_OTHER_MATERIAL" readOnly="false" save="true" tag="" hint="" visible="true" regexExpr="" regexHint="" comment=""/>
    <x:cell id="c_EPS_OTHER_TSP_180" name="EPS_OTHER_TSP" dataType="number,14,2" format="0.00" control="NumberBox" config="" dataTable="TANL_BALANCE" dataField="EPS_OTHER_TSP" readOnly="false" save="true" tag="" hint="" visible="true" regexExpr="" regexHint="" comment=""/>
    <x:cell id="c_EPS_OTHER_FUEL_181" name="EPS_OTHER_FUEL" dataType="number,14,2" format="0.00" control="NumberBox" config="" dataTable="TANL_BALANCE" dataField="EPS_OTHER_FUEL" readOnly="false" save="true" tag="" hint="" visible="true" regexExpr="" regexHint="" comment=""/>
    <x:cell id="c_EPS_OTHER_TCI_182" name="EPS_OTHER_TCI" dataType="number,14,2" format="0.00" control="NumberBox" config="" dataTable="TANL_BALANCE" dataField="EPS_OTHER_TCI" readOnly="false" save="true" tag="" hint="" visible="true" regexExpr="" regexHint="" comment=""/>
    <x:cell id="c_EPS_OTHER_PDII_183" name="EPS_OTHER_PDII" dataType="number,14,2" format="0.00" control="NumberBox" config="" dataTable="TANL_BALANCE" dataField="EPS_OTHER_PDII" readOnly="false" save="true" tag="" hint="" visible="true" regexExpr="" regexHint="" comment=""/>
    <x:cell id="c_EPS_OTHER_SERVICE_184" name="EPS_OTHER_SERVICE" dataType="number,14,2" format="0.00" control="NumberBox" config="" dataTable="TANL_BALANCE" dataField="EPS_OTHER_SERVICE" readOnly="false" save="true" tag="" hint="" visible="true" regexExpr="" regexHint="" comment=""/>
    <x:cell id="c_EPS_OTHER_EXPERT_185" name="EPS_OTHER_EXPERT" dataType="number,14,2" format="0.00" control="NumberBox" config="" dataTable="TANL_BALANCE" dataField="EPS_OTHER_EXPERT" readOnly="false" save="true" tag="" hint="" visible="true" regexExpr="" regexHint="" comment=""/>
    <x:cell id="c_EPS_OTHER_OTHER_186" name="EPS_OTHER_OTHER" dataType="number,14,2" format="0.00" control="NumberBox" config="" dataTable="TANL_BALANCE" dataField="EPS_OTHER_OTHER" readOnly="false" save="true" tag="" hint="" visible="true" regexExpr="" regexHint="" comment=""/>
    <x:cell id="c_EPS_OTHER_INDIRECT_187" name="EPS_OTHER_INDIRECT" dataType="number,14,2" format="0.00" control="NumberBox" config="" dataTable="TANL_BALANCE" dataField="EPS_OTHER_INDIRECT" readOnly="false" save="true" tag="" hint="" visible="true" regexExpr="" regexHint="" comment=""/>
    <x:cell id="c_EPS_OTHER_SRC_188" name="EPS_OTHER_SRC" dataType="number,14,2" format="0.00" control="NumberBox" config="" dataTable="TANL_BALANCE" dataField="EPS_OTHER_SRC" readOnly="false" save="true" tag="" hint="" visible="true" regexExpr="" regexHint="" comment=""/>
    <x:cell id="c_ACC_STATE_189" name="ACC_STATE" dataType="number,14,2" format="0.00" control="NumberBox" config="" dataTable="TANL_BALANCE" dataField="ACC_STATE" readOnly="true" save="true" tag="" hint="" visible="true" regexExpr="" regexHint="" comment=""/>
    <x:cell id="c_ACC_STATE_DIRECT_190" name="ACC_STATE_DIRECT" dataType="number,14,2" format="0.00" control="NumberBox" config="" dataTable="TANL_BALANCE" dataField="ACC_STATE_DIRECT" readOnly="true" save="true" tag="" hint="" visible="true" regexExpr="" regexHint="" comment=""/>
    <x:cell id="c_ACC_STATE_EQUIP_191" name="ACC_STATE_EQUIP" dataType="number,14,2" format="0.00" control="NumberBox" config="" dataTable="TANL_BALANCE" dataField="ACC_STATE_EQUIP" readOnly="true" save="true" tag="" hint="" visible="true" regexExpr="" regexHint="" comment=""/>
    <x:cell id="c_ACC_STATE_EQUIPBUY_192" name="ACC_STATE_EQUIPBUY" dataType="number,14,2" format="0.00" control="NumberBox" config="" dataTable="TANL_BALANCE" dataField="ACC_STATE_EQUIPBUY" readOnly="false" save="true" tag="" hint="" visible="true" regexExpr="" regexHint="" comment=""/>
    <x:cell id="c_ACC_STATE_EQUIPMAKE_193" name="ACC_STATE_EQUIPMAKE" dataType="number,14,2" format="0.00" control="NumberBox" config="" dataTable="TANL_BALANCE" dataField="ACC_STATE_EQUIPMAKE" readOnly="false" save="true" tag="" hint="" visible="true" regexExpr="" regexHint="" comment=""/>
    <x:cell id="c_ACC_STATE_EQUIPTR_194" name="ACC_STATE_EQUIPTR" dataType="number,14,2" format="0.00" control="NumberBox" config="" dataTable="TANL_BALANCE" dataField="ACC_STATE_EQUIPTR" readOnly="true" save="true" tag="" hint="" visible="true" regexExpr="" regexHint="" comment=""/>
    <x:cell id="c_ACC_STATE_MATERIAL_195" name="ACC_STATE_MATERIAL" dataType="number,14,2" format="0.00" control="NumberBox" config="" dataTable="TANL_BALANCE" dataField="ACC_STATE_MATERIAL" readOnly="false" save="true" tag="" hint="" visible="true" regexExpr="" regexHint="" comment=""/>
    <x:cell id="c_ACC_STATE_TSP_196" name="ACC_STATE_TSP" dataType="number,14,2" format="0.00" control="NumberBox" config="" dataTable="TANL_BALANCE" dataField="ACC_STATE_TSP" readOnly="false" save="true" tag="" hint="" visible="true" regexExpr="" regexHint="" comment=""/>
    <x:cell id="c_ACC_STATE_FUEL_197" name="ACC_STATE_FUEL" dataType="number,14,2" format="0.00" control="NumberBox" config="" dataTable="TANL_BALANCE" dataField="ACC_STATE_FUEL" readOnly="false" save="true" tag="" hint="" visible="true" regexExpr="" regexHint="" comment=""/>
    <x:cell id="c_ACC_STATE_TCI_198" name="ACC_STATE_TCI" dataType="number,14,2" format="0.00" control="NumberBox" config="" dataTable="TANL_BALANCE" dataField="ACC_STATE_TCI" readOnly="false" save="true" tag="" hint="" visible="true" regexExpr="" regexHint="" comment=""/>
    <x:cell id="c_ACC_STATE_PDII_199" name="ACC_STATE_PDII" dataType="number,14,2" format="0.00" control="NumberBox" config="" dataTable="TANL_BALANCE" dataField="ACC_STATE_PDII" readOnly="false" save="true" tag="" hint="" visible="true" regexExpr="" regexHint="" comment=""/>
    <x:cell id="c_ACC_STATE_SERVICE_200" name="ACC_STATE_SERVICE" dataType="number,14,2" format="0.00" control="NumberBox" config="" dataTable="TANL_BALANCE" dataField="ACC_STATE_SERVICE" readOnly="false" save="true" tag="" hint="" visible="true" regexExpr="" regexHint="" comment=""/>
    <x:cell id="c_ACC_STATE_EXPERT_201" name="ACC_STATE_EXPERT" dataType="number,14,2" format="0.00" control="NumberBox" config="" dataTable="TANL_BALANCE" dataField="ACC_STATE_EXPERT" readOnly="false" save="true" tag="" hint="" visible="true" regexExpr="" regexHint="" comment=""/>
    <x:cell id="c_ACC_STATE_OTHER_202" name="ACC_STATE_OTHER" dataType="number,14,2" format="0.00" control="NumberBox" config="" dataTable="TANL_BALANCE" dataField="ACC_STATE_OTHER" readOnly="false" save="true" tag="" hint="" visible="true" regexExpr="" regexHint="" comment=""/>
    <x:cell id="c_ACC_STATE_INDIRECT_203" name="ACC_STATE_INDIRECT" dataType="number,14,2" format="0.00" control="NumberBox" config="" dataTable="TANL_BALANCE" dataField="ACC_STATE_INDIRECT" readOnly="false" save="true" tag="" hint="" visible="true" regexExpr="" regexHint="" comment=""/>
    <x:cell id="c_ACC_STATE_SRC_204" name="ACC_STATE_SRC" dataType="number,14,2" format="0.00" control="NumberBox" config="" dataTable="TANL_BALANCE" dataField="ACC_STATE_SRC" readOnly="false" save="true" tag="" hint="" visible="true" regexExpr="" regexHint="" comment=""/>
    <x:cell id="c_ACC_OTHER_205" name="ACC_OTHER" dataType="number,14,2" format="0.00" control="NumberBox" config="" dataTable="TANL_BALANCE" dataField="ACC_OTHER" readOnly="true" save="true" tag="" hint="" visible="true" regexExpr="" regexHint="" comment=""/>
    <x:cell id="c_ACC_OTHER_DIRECT_206" name="ACC_OTHER_DIRECT" dataType="number,14,2" format="0.00" control="NumberBox" config="" dataTable="TANL_BALANCE" dataField="ACC_OTHER_DIRECT" readOnly="true" save="true" tag="" hint="" visible="true" regexExpr="" regexHint="" comment=""/>
    <x:cell id="c_ACC_OTHER_EQUIP_207" name="ACC_OTHER_EQUIP" dataType="number,14,2" format="0.00" control="NumberBox" config="" dataTable="TANL_BALANCE" dataField="ACC_OTHER_EQUIP" readOnly="true" save="true" tag="" hint="" visible="true" regexExpr="" regexHint="" comment=""/>
    <x:cell id="c_ACC_OTHER_EQUIPBUY_208" name="ACC_OTHER_EQUIPBUY" dataType="number,14,2" format="0.00" control="NumberBox" config="" dataTable="TANL_BALANCE" dataField="ACC_OTHER_EQUIPBUY" readOnly="false" save="true" tag="" hint="" visible="true" regexExpr="" regexHint="" comment=""/>
    <x:cell id="c_ACC_OTHER_EQUIPMAKE_209" name="ACC_OTHER_EQUIPMAKE" dataType="number,14,2" format="0.00" control="NumberBox" config="" dataTable="TANL_BALANCE" dataField="ACC_OTHER_EQUIPMAKE" readOnly="false" save="true" tag="" hint="" visible="true" regexExpr="" regexHint="" comment=""/>
    <x:cell id="c_ACC_OTHER_EQUIPTR_210" name="ACC_OTHER_EQUIPTR" dataType="number,14,2" format="0.00" control="NumberBox" config="" dataTable="TANL_BALANCE" dataField="ACC_OTHER_EQUIPTR" readOnly="true" save="true" tag="" hint="" visible="true" regexExpr="" regexHint="" comment=""/>
    <x:cell id="c_ACC_OTHER_MATERIAL_211" name="ACC_OTHER_MATERIAL" dataType="number,14,2" format="0.00" control="NumberBox" config="" dataTable="TANL_BALANCE" dataField="ACC_OTHER_MATERIAL" readOnly="false" save="true" tag="" hint="" visible="true" regexExpr="" regexHint="" comment=""/>
    <x:cell id="c_ACC_OTHER_TSP_212" name="ACC_OTHER_TSP" dataType="number,14,2" format="0.00" control="NumberBox" config="" dataTable="TANL_BALANCE" dataField="ACC_OTHER_TSP" readOnly="false" save="true" tag="" hint="" visible="true" regexExpr="" regexHint="" comment=""/>
    <x:cell id="c_ACC_OTHER_FUEL_213" name="ACC_OTHER_FUEL" dataType="number,14,2" format="0.00" control="NumberBox" config="" dataTable="TANL_BALANCE" dataField="ACC_OTHER_FUEL" readOnly="false" save="true" tag="" hint="" visible="true" regexExpr="" regexHint="" comment=""/>
    <x:cell id="c_ACC_OTHER_TCI_214" name="ACC_OTHER_TCI" dataType="number,14,2" format="0.00" control="NumberBox" config="" dataTable="TANL_BALANCE" dataField="ACC_OTHER_TCI" readOnly="false" save="true" tag="" hint="" visible="true" regexExpr="" regexHint="" comment=""/>
    <x:cell id="c_ACC_OTHER_PDII_215" name="ACC_OTHER_PDII" dataType="number,14,2" format="0.00" control="NumberBox" config="" dataTable="TANL_BALANCE" dataField="ACC_OTHER_PDII" readOnly="false" save="true" tag="" hint="" visible="true" regexExpr="" regexHint="" comment=""/>
    <x:cell id="c_ACC_OTHER_SERVICE_216" name="ACC_OTHER_SERVICE" dataType="number,14,2" format="0.00" control="NumberBox" config="" dataTable="TANL_BALANCE" dataField="ACC_OTHER_SERVICE" readOnly="false" save="true" tag="" hint="" visible="true" regexExpr="" regexHint="" comment=""/>
    <x:cell id="c_ACC_OTHER_EXPERT_217" name="ACC_OTHER_EXPERT" dataType="number,14,2" format="0.00" control="NumberBox" config="" dataTable="TANL_BALANCE" dataField="ACC_OTHER_EXPERT" readOnly="false" save="true" tag="" hint="" visible="true" regexExpr="" regexHint="" comment=""/>
    <x:cell id="c_ACC_OTHER_OTHER_218" name="ACC_OTHER_OTHER" dataType="number,14,2" format="0.00" control="NumberBox" config="" dataTable="TANL_BALANCE" dataField="ACC_OTHER_OTHER" readOnly="false" save="true" tag="" hint="" visible="true" regexExpr="" regexHint="" comment=""/>
    <x:cell id="c_ACC_OTHER_INDIRECT_219" name="ACC_OTHER_INDIRECT" dataType="number,14,2" format="0.00" control="NumberBox" config="" dataTable="TANL_BALANCE" dataField="ACC_OTHER_INDIRECT" readOnly="false" save="true" tag="" hint="" visible="true" regexExpr="" regexHint="" comment=""/>
    <x:cell id="c_ACC_OTHER_SRC_220" name="ACC_OTHER_SRC" dataType="number,14,2" format="0.00" control="NumberBox" config="" dataTable="TANL_BALANCE" dataField="ACC_OTHER_SRC" readOnly="false" save="true" tag="" hint="" visible="true" regexExpr="" regexHint="" comment=""/>
    <x:cell id="c_SPL_STATE_221" name="SPL_STATE" dataType="number,14,2" format="0.00" control="NumberBox" config="" dataTable="TANL_BALANCE" dataField="SPL_STATE" readOnly="true" save="true" tag="" hint="" visible="true" regexExpr="" regexHint="" comment=""/>
    <x:cell id="c_SPL_STATE_DIRECT_222" name="SPL_STATE_DIRECT" dataType="number,14,2" format="0.00" control="NumberBox" config="" dataTable="TANL_BALANCE" dataField="SPL_STATE_DIRECT" readOnly="true" save="true" tag="" hint="" visible="true" regexExpr="" regexHint="" comment=""/>
    <x:cell id="c_SPL_STATE_EQUIP_223" name="SPL_STATE_EQUIP" dataType="number,14,2" format="0.00" control="NumberBox" config="" dataTable="TANL_BALANCE" dataField="SPL_STATE_EQUIP" readOnly="true" save="true" tag="" hint="" visible="true" regexExpr="" regexHint="" comment=""/>
    <x:cell id="c_SPL_STATE_EQUIPBUY_224" name="SPL_STATE_EQUIPBUY" dataType="number,14,2" format="0.00" control="NumberBox" config="" dataTable="TANL_BALANCE" dataField="SPL_STATE_EQUIPBUY" readOnly="true" save="true" tag="" hint="" visible="true" regexExpr="" regexHint="" comment=""/>
    <x:cell id="c_SPL_STATE_EQUIPMAKE_225" name="SPL_STATE_EQUIPMAKE" dataType="number,14,2" format="0.00" control="NumberBox" config="" dataTable="TANL_BALANCE" dataField="SPL_STATE_EQUIPMAKE" readOnly="true" save="true" tag="" hint="" visible="true" regexExpr="" regexHint="" comment=""/>
    <x:cell id="c_SPL_STATE_EQUIPTR_226" name="SPL_STATE_EQUIPTR" dataType="number,14,2" format="0.00" control="NumberBox" config="" dataTable="TANL_BALANCE" dataField="SPL_STATE_EQUIPTR" readOnly="true" save="true" tag="" hint="" visible="true" regexExpr="" regexHint="" comment=""/>
    <x:cell id="c_SPL_STATE_MATERIAL_227" name="SPL_STATE_MATERIAL" dataType="number,14,2" format="0.00" control="NumberBox" config="" dataTable="TANL_BALANCE" dataField="SPL_STATE_MATERIAL" readOnly="true" save="true" tag="" hint="" visible="true" regexExpr="" regexHint="" comment=""/>
    <x:cell id="c_SPL_STATE_TSP_228" name="SPL_STATE_TSP" dataType="number,14,2" format="0.00" control="NumberBox" config="" dataTable="TANL_BALANCE" dataField="SPL_STATE_TSP" readOnly="true" save="true" tag="" hint="" visible="true" regexExpr="" regexHint="" comment=""/>
    <x:cell id="c_SPL_STATE_FUEL_229" name="SPL_STATE_FUEL" dataType="number,14,2" format="0.00" control="NumberBox" config="" dataTable="TANL_BALANCE" dataField="SPL_STATE_FUEL" readOnly="true" save="true" tag="" hint="" visible="true" regexExpr="" regexHint="" comment=""/>
    <x:cell id="c_SPL_STATE_TCI_230" name="SPL_STATE_TCI" dataType="number,14,2" format="0.00" control="NumberBox" config="" dataTable="TANL_BALANCE" dataField="SPL_STATE_TCI" readOnly="true" save="true" tag="" hint="" visible="true" regexExpr="" regexHint="" comment=""/>
    <x:cell id="c_SPL_STATE_PDII_231" name="SPL_STATE_PDII" dataType="number,14,2" format="0.00" control="NumberBox" config="" dataTable="TANL_BALANCE" dataField="SPL_STATE_PDII" readOnly="true" save="true" tag="" hint="" visible="true" regexExpr="" regexHint="" comment=""/>
    <x:cell id="c_SPL_STATE_SERVICE_232" name="SPL_STATE_SERVICE" dataType="number,14,2" format="0.00" control="NumberBox" config="" dataTable="TANL_BALANCE" dataField="SPL_STATE_SERVICE" readOnly="true" save="true" tag="" hint="" visible="true" regexExpr="" regexHint="" comment=""/>
    <x:cell id="c_SPL_STATE_EXPERT_233" name="SPL_STATE_EXPERT" dataType="number,14,2" format="0.00" control="NumberBox" config="" dataTable="TANL_BALANCE" dataField="SPL_STATE_EXPERT" readOnly="true" save="true" tag="" hint="" visible="true" regexExpr="" regexHint="" comment=""/>
    <x:cell id="c_SPL_STATE_OTHER_234" name="SPL_STATE_OTHER" dataType="number,14,2" format="0.00" control="NumberBox" config="" dataTable="TANL_BALANCE" dataField="SPL_STATE_OTHER" readOnly="true" save="true" tag="" hint="" visible="true" regexExpr="" regexHint="" comment=""/>
    <x:cell id="c_SPL_STATE_SRC_236" name="SPL_STATE_SRC" dataType="number,14,2" format="0.00" control="NumberBox" config="" dataTable="TANL_BALANCE" dataField="SPL_STATE_SRC" readOnly="true" save="true" tag="" hint="" visible="true" regexExpr="" regexHint="" comment=""/>
    <x:cell id="c_SPL_OTHER_237" name="SPL_OTHER" dataType="number,14,2" format="0.00" control="NumberBox" config="" dataTable="TANL_BALANCE" dataField="SPL_OTHER" readOnly="true" save="true" tag="" hint="" visible="true" regexExpr="" regexHint="" comment=""/>
    <x:cell id="c_SPL_OTHER_DIRECT_238" name="SPL_OTHER_DIRECT" dataType="number,14,2" format="0.00" control="NumberBox" config="" dataTable="TANL_BALANCE" dataField="SPL_OTHER_DIRECT" readOnly="true" save="true" tag="" hint="" visible="true" regexExpr="" regexHint="" comment=""/>
    <x:cell id="c_SPL_OTHER_EQUIPBUY_240" name="SPL_OTHER_EQUIPBUY" dataType="number,14,2" format="0.00" control="NumberBox" config="" dataTable="TANL_BALANCE" dataField="SPL_OTHER_EQUIPBUY" readOnly="true" save="true" tag="" hint="" visible="true" regexExpr="" regexHint="" comment=""/>
    <x:cell id="c_SPL_OTHER_EQUIP_241" name="SPL_OTHER_EQUIP" dataType="number,14,2" format="0.00" control="NumberBox" config="" dataTable="TANL_BALANCE" dataField="SPL_OTHER_EQUIP" readOnly="true" save="true" tag="" hint="" visible="true" regexExpr="" regexHint="" comment=""/>
    <x:cell id="c_SPL_OTHER_EQUIPMAKE_242" name="SPL_OTHER_EQUIPMAKE" dataType="number,14,2" format="0.00" control="NumberBox" config="" dataTable="TANL_BALANCE" dataField="SPL_OTHER_EQUIPMAKE" readOnly="true" save="true" tag="" hint="" visible="true" regexExpr="" regexHint="" comment=""/>
    <x:cell id="c_SPL_OTHER_EQUIPTR_243" name="SPL_OTHER_EQUIPTR" dataType="number,14,2" format="0.00" control="NumberBox" config="" dataTable="TANL_BALANCE" dataField="SPL_OTHER_EQUIPTR" readOnly="true" save="true" tag="" hint="" visible="true" regexExpr="" regexHint="" comment=""/>
    <x:cell id="c_SPL_OTHER_MATERIAL_244" name="SPL_OTHER_MATERIAL" dataType="number,14,2" format="0.00" control="NumberBox" config="" dataTable="TANL_BALANCE" dataField="SPL_OTHER_MATERIAL" readOnly="true" save="true" tag="" hint="" visible="true" regexExpr="" regexHint="" comment=""/>
    <x:cell id="c_SPL_OTHER_TSP_245" name="SPL_OTHER_TSP" dataType="number,14,2" format="0.00" control="NumberBox" config="" dataTable="TANL_BALANCE" dataField="SPL_OTHER_TSP" readOnly="true" save="true" tag="" hint="" visible="true" regexExpr="" regexHint="" comment=""/>
    <x:cell id="c_SPL_OTHER_FUEL_246" name="SPL_OTHER_FUEL" dataType="number,14,2" format="0.00" control="NumberBox" config="" dataTable="TANL_BALANCE" dataField="SPL_OTHER_FUEL" readOnly="true" save="true" tag="" hint="" visible="true" regexExpr="" regexHint="" comment=""/>
    <x:cell id="c_SPL_OTHER_TCI_247" name="SPL_OTHER_TCI" dataType="number,14,2" format="0.00" control="NumberBox" config="" dataTable="TANL_BALANCE" dataField="SPL_OTHER_TCI" readOnly="true" save="true" tag="" hint="" visible="true" regexExpr="" regexHint="" comment=""/>
    <x:cell id="c_SPL_OTHER_PDII_248" name="SPL_OTHER_PDII" dataType="number,14,2" format="0.00" control="NumberBox" config="" dataTable="TANL_BALANCE" dataField="SPL_OTHER_PDII" readOnly="true" save="true" tag="" hint="" visible="true" regexExpr="" regexHint="" comment=""/>
    <x:cell id="c_SPL_OTHER_SERVICE_249" name="SPL_OTHER_SERVICE" dataType="number,14,2" format="0.00" control="NumberBox" config="" dataTable="TANL_BALANCE" dataField="SPL_OTHER_SERVICE" readOnly="true" save="true" tag="" hint="" visible="true" regexExpr="" regexHint="" comment=""/>
    <x:cell id="c_SPL_OTHER_EXPERT_250" name="SPL_OTHER_EXPERT" dataType="number,14,2" format="0.00" control="NumberBox" config="" dataTable="TANL_BALANCE" dataField="SPL_OTHER_EXPERT" readOnly="true" save="true" tag="" hint="" visible="true" regexExpr="" regexHint="" comment=""/>
    <x:cell id="c_SPL_OTHER_OTHER_251" name="SPL_OTHER_OTHER" dataType="number,14,2" format="0.00" control="NumberBox" config="" dataTable="TANL_BALANCE" dataField="SPL_OTHER_OTHER" readOnly="true" save="true" tag="" hint="" visible="true" regexExpr="" regexHint="" comment=""/>
    <x:cell id="c_SPL_OTHER_INDIRECT_252" name="SPL_OTHER_INDIRECT" dataType="number,14,2" format="0.00" control="NumberBox" config="" dataTable="TANL_BALANCE" dataField="SPL_OTHER_INDIRECT" readOnly="true" save="true" tag="" hint="" visible="true" regexExpr="" regexHint="" comment=""/>
    <x:cell id="c_SPL_OTHER_SRC_253" name="SPL_OTHER_SRC" dataType="number,14,2" format="0.00" control="NumberBox" config="" dataTable="TANL_BALANCE" dataField="SPL_OTHER_SRC" readOnly="true" save="true" tag="" hint="" visible="true" regexExpr="" regexHint="" comment=""/>
    <x:cell id="c_MOSTID_254" name="MOSTID" dataType="string,50,0" format="" control="TextBox" config="" dataTable="TPROJECTLINK" dataField="MOSTID" readOnly="true" save="false" tag="" hint="" visible="true" regexExpr="" regexHint="" comment=""/>
    <x:cell id="c_PROJECTNAME_255" name="PROJECTNAME" dataType="string,200,0" format="" control="TextBox" config="" dataTable="TPROJECTLINK" dataField="PROJECTNAME" readOnly="true" save="false" tag="" hint="" visible="true" regexExpr="" regexHint="" comment=""/>
    <x:cell id="c_COMPANYNAME_256" name="COMPANYNAME" dataType="string,200,0" format="" control="TextBox" config="" dataTable="TPROJECTLINK" dataField="COMPANYNAME" readOnly="true" save="false" tag="" hint="" visible="true" regexExpr="" regexHint="" comment=""/>
    <x:cell id="c_MOSTID_260" name="MOSTID" dataType="string,50,0" format="" control="TextBox" config="" dataTable="TPROJECTLINK" dataField="MOSTID" readOnly="true" save="false" tag="" hint="" visible="true" regexExpr="" regexHint="" comment=""/>
    <x:cell id="c_PROJECTNAME_261" name="PROJECTNAME" dataType="string,200,0" format="" control="TextBox" config="" dataTable="TPROJECTLINK" dataField="PROJECTNAME" readOnly="true" save="false" tag="" hint="" visible="true" regexExpr="" regexHint="" comment=""/>
    <x:cell id="c_COMPANYNAME_262" name="COMPANYNAME" dataType="string,200,0" format="" control="TextBox" config="" dataTable="TPROJECTLINK" dataField="COMPANYNAME" readOnly="true" save="false" tag="" hint="" visible="true" regexExpr="" regexHint="" comment=""/>
    <x:cell id="c_ASYNAME_266" name="ASYNAME" dataType="string,200,0" format="" control="TextBox" config="" dataTable="TANL_ASSAYDETAIL" dataField="ASYNAME" readOnly="false" save="true" tag="" hint="" visible="true" regexExpr="" regexHint="" comment=""/>
    <x:cell id="c_ASYCOMPANY_267" name="ASYCOMPANY" dataType="string,200,0" format="" control="TextBox" config="" dataTable="TANL_ASSAYDETAIL" dataField="ASYCOMPANY" readOnly="false" save="true" tag="" hint="" visible="true" regexExpr="" regexHint="" comment=""/>
    <x:cell id="c_UNIT_268" name="UNIT" dataType="string,50,0" format="" control="TextBox" config="" dataTable="TANL_ASSAYDETAIL" dataField="UNIT" readOnly="false" save="true" tag="" hint="" visible="true" regexExpr="" regexHint="" comment=""/>
    <x:cell id="c_PRICE_269" name="PRICE" dataType="number,14,2" format="0.00" control="NumberBox" config="" dataTable="TANL_ASSAYDETAIL" dataField="PRICE" readOnly="false" save="true" tag="" hint="" visible="true" regexExpr="" regexHint="" comment=""/>
    <x:cell id="c_QUANTITY_270" name="QUANTITY" dataType="number,10,0" format="" control="IntBox" config="" dataTable="TANL_ASSAYDETAIL" dataField="QUANTITY" readOnly="false" save="true" tag="" hint="" visible="true" regexExpr="" regexHint="" comment=""/>
    <x:cell id="c_AMOUNT_271" name="AMOUNT" dataType="number,14,2" format="0.00" control="NumberBox" config="" dataTable="TANL_ASSAYDETAIL" dataField="AMOUNT" readOnly="true" save="true" tag="" hint="" visible="true" regexExpr="" regexHint="" comment=""/>
    <x:cell id="c_ISCOMPANYINBUDGET_272" name="ISCOMPANYINBUDGET" dataType="string,10,0" format="" control="DropDownList" config="items:[是]是|[否]否" dataTable="TANL_ASSAYDETAIL" dataField="ISCOMPANYINBUDGET" readOnly="false" save="true" tag="" hint="" visible="true" regexExpr="" regexHint="" comment=""/>
    <x:cell id="c_ASYFUND_MOUNT_SUM_273" name="ASYFUND_MOUNT_SUM" dataType="number,14,2" format="0.00" control="NumberBox" config="" dataTable="TANL_ASSAY" dataField="ASYFUND_MOUNT_SUM" readOnly="true" save="true" tag="" hint="" visible="true" regexExpr="" regexHint="" comment=""/>
    <x:cell id="c_ASYFUND_OTHER_SUM_274" name="ASYFUND_OTHER_SUM" dataType="number,14,2" format="0.00" control="NumberBox" config="" dataTable="TANL_ASSAY" dataField="ASYFUND_OTHER_SUM" readOnly="false" save="true" tag="" hint="" visible="true" regexExpr="" regexHint="" comment=""/>
    <x:cell id="c_ASYFUND_SUM_275" name="ASYFUND_SUM" dataType="number,14,2" format="0.00" control="NumberBox" config="" dataTable="TANL_ASSAY" dataField="ASYFUND_SUM" readOnly="true" save="true" tag="" hint="" visible="true" regexExpr="" regexHint="" comment=""/>
    <x:cell id="c_MOSTID_279" name="MOSTID" dataType="string,50,0" format="" control="TextBox" config="" dataTable="TPROJECTLINK" dataField="MOSTID" readOnly="true" save="false" tag="" hint="" visible="true" regexExpr="" regexHint="" comment=""/>
    <x:cell id="c_PROJECTNAME_280" name="PROJECTNAME" dataType="string,200,0" format="" control="TextBox" config="" dataTable="TPROJECTLINK" dataField="PROJECTNAME" readOnly="true" save="false" tag="" hint="" visible="true" regexExpr="" regexHint="" comment=""/>
    <x:cell id="c_COMPANYNAME_281" name="COMPANYNAME" dataType="string,200,0" format="" control="TextBox" config="" dataTable="TPROJECTLINK" dataField="COMPANYNAME" readOnly="true" save="false" tag="" hint="" visible="true" regexExpr="" regexHint="" comment=""/>
    <x:cell id="c_EQUIPNAME_283" name="EQUIPNAME" dataType="string,200,0" format="" control="TextBox" config="" dataTable="TANL_EQUIPDETAIL" dataField="EQUIPNAME" readOnly="false" save="true" tag="" hint="" visible="true" regexExpr="" regexHint="" comment=""/>
    <x:cell id="c_PROVIDETYPE_284" name="PROVIDETYPE" dataType="string,50,0" format="" control="DropDownList" config="items:[购置]购置|[试制]试制|[改造]改造|[租赁]租赁" dataTable="TANL_EQUIPDETAIL" dataField="PROVIDETYPE" readOnly="false" save="true" tag="" hint="" visible="true" regexExpr="" regexHint="" comment=""/>
    <x:cell id="c_CATEGORY_285" name="CATEGORY" dataType="string,200,0" format="" control="DropDownList" config="items:[通用]通用|[专用]专用" dataTable="TANL_EQUIPDETAIL" dataField="CATEGORY" readOnly="false" save="true" tag="" hint="" visible="true" regexExpr="" regexHint="" comment=""/>
    <x:cell id="c_MODEL_286" name="MODEL" dataType="string,200,0" format="" control="TextBox" config="" dataTable="TANL_EQUIPDETAIL" dataField="MODEL" readOnly="false" save="true" tag="" hint="" visible="true" regexExpr="" regexHint="" comment=""/>
    <x:cell id="c_MADEIN_287" name="MADEIN" dataType="string,200,0" format="" control="TextBox" config="" dataTable="TANL_EQUIPDETAIL" dataField="MADEIN" readOnly="false" save="true" tag="" hint="" visible="true" regexExpr="" regexHint="" comment=""/>
    <x:cell id="c_PRICE_288" name="PRICE" dataType="number,14,2" format="0.00" control="NumberBox" config="" dataTable="TANL_EQUIPDETAIL" dataField="PRICE" readOnly="false" save="true" tag="" hint="" visible="true" regexExpr="" regexHint="" comment=""/>
    <x:cell id="c_QUANTITY_289" name="QUANTITY" dataType="number,10,0" format="" control="IntBox" config="" dataTable="TANL_EQUIPDETAIL" dataField="QUANTITY" readOnly="false" save="true" tag="" hint="" visible="true" regexExpr="" regexHint="" comment=""/>
    <x:cell id="c_AMOUNT_290" name="AMOUNT" dataType="number,14,2" format="0.00" control="NumberBox" config="" dataTable="TANL_EQUIPDETAIL" dataField="AMOUNT" readOnly="true" save="true" tag="" hint="" visible="true" regexExpr="" regexHint="" comment=""/>
    <x:cell id="c_BGT_STATE_291" name="BGT_STATE" dataType="number,14,2" format="0.00" control="NumberBox" config="" dataTable="TANL_EQUIPDETAIL" dataField="BGT_STATE" readOnly="false" save="true" tag="" hint="" visible="true" regexExpr="" regexHint="" comment=""/>
    <x:cell id="c_COMPANY_EQUIPSETTLE_292" name="COMPANY_EQUIPSETTLE" dataType="string,200,0" format="" control="TextBox" config="" dataTable="TANL_EQUIPDETAIL" dataField="COMPANY_EQUIPSETTLE" readOnly="false" save="true" tag="" hint="" visible="true" regexExpr="" regexHint="" comment=""/>
    <x:cell id="c_DATEOFBUY_293" name="DATEOFBUY" dataType="number,20,8" format="yyyy-MM-dd" control="DateTimePicker" config="" dataTable="TANL_EQUIPDETAIL" dataField="DATEOFBUY" readOnly="false" save="true" tag="" hint="" visible="true" regexExpr="" regexHint="" comment=""/>
    <x:cell id="c_REMARK_294" name="REMARK" dataType="string,200,0" format="" control="TextBox" config="" dataTable="TANL_EQUIPDETAIL" dataField="REMARK" readOnly="false" save="true" tag="" hint="" visible="true" regexExpr="" regexHint="" comment=""/>
    <x:cell id="c_EQUIPCOUNT_UTM_SUM_295" name="EQUIPCOUNT_UTM_SUM" dataType="number,10,0" format="" control="IntBox" config="" dataTable="TANL_EQUIP" dataField="EQUIPCOUNT_UTM_SUM" readOnly="true" save="true" tag="" hint="" visible="true" regexExpr="" regexHint="" comment=""/>
    <x:cell id="c_EQUIPCOUNT_BTM_SUM_296" name="EQUIPCOUNT_BTM_SUM" dataType="number,10,0" format="" control="IntBox" config="" dataTable="TANL_EQUIP" dataField="EQUIPCOUNT_BTM_SUM" readOnly="false" save="true" tag="" hint="" visible="true" regexExpr="" regexHint="" comment=""/>
    <x:cell id="c_EQUIPCOUNT_SUM_297" name="EQUIPCOUNT_SUM" dataType="number,10,0" format="" control="IntBox" config="" dataTable="TANL_EQUIP" dataField="EQUIPCOUNT_SUM" readOnly="true" save="true" tag="" hint="" visible="true" regexExpr="" regexHint="" comment=""/>
    <x:cell id="c_EQUIPFUND_UTM_SUM_298" name="EQUIPFUND_UTM_SUM" dataType="number,14,2" format="0.00" control="NumberBox" config="" dataTable="TANL_EQUIP" dataField="EQUIPFUND_UTM_SUM" readOnly="true" save="true" tag="" hint="" visible="true" regexExpr="" regexHint="" comment=""/>
    <x:cell id="c_EQUIPFUND_BTM_SUM_299" name="EQUIPFUND_BTM_SUM" dataType="number,14,2" format="0.00" control="NumberBox" config="" dataTable="TANL_EQUIP" dataField="EQUIPFUND_BTM_SUM" readOnly="false" save="true" tag="" hint="" visible="true" regexExpr="" regexHint="" comment=""/>
    <x:cell id="c_EQUIPFUND_SUM_300" name="EQUIPFUND_SUM" dataType="number,14,2" format="0.00" control="NumberBox" config="" dataTable="TANL_EQUIP" dataField="EQUIPFUND_SUM" readOnly="true" save="true" tag="" hint="" visible="true" regexExpr="" regexHint="" comment=""/>
    <x:cell id="c_EQUIPSTATE_UTM_SUM_301" name="EQUIPSTATE_UTM_SUM" dataType="number,14,2" format="0.00" control="NumberBox" config="" dataTable="TANL_EQUIP" dataField="EQUIPSTATE_UTM_SUM" readOnly="true" save="true" tag="" hint="" visible="true" regexExpr="" regexHint="" comment=""/>
    <x:cell id="c_EQUIPSTATE_BTM_SUM_302" name="EQUIPSTATE_BTM_SUM" dataType="number,14,2" format="0.00" control="NumberBox" config="" dataTable="TANL_EQUIP" dataField="EQUIPSTATE_BTM_SUM" readOnly="false" save="true" tag="" hint="" visible="true" regexExpr="" regexHint="" comment=""/>
    <x:cell id="c_EQUIPSTATE_SUM_303" name="EQUIPSTATE_SUM" dataType="number,14,2" format="0.00" control="NumberBox" config="" dataTable="TANL_EQUIP" dataField="EQUIPSTATE_SUM" readOnly="true" save="true" tag="" hint="" visible="true" regexExpr="" regexHint="" comment=""/>
    <x:cell id="c_SPL_STATE_INDIRECT_304" name="SPL_STATE_INDIRECT" dataType="number,14,2" format="0.00" control="NumberBox" config="" dataTable="TANL_BALANCE" dataField="SPL_STATE_INDIRECT" readOnly="true" save="true" tag="" hint="" visible="true" regexExpr="" regexHint="" comment=""/>
    <x:cell id="c_ID_305" name="ID" dataType="number,10,0" format="" control="RownoLabel" config="" dataTable="TANL_COMPANYPAYOUTDETAIL" dataField="ID" readOnly="true" save="true" tag="" hint="" visible="true" regexExpr="" regexHint="" comment=""/>
    <x:cell id="c_ID_306" name="ID" dataType="number,10,0" format="" control="RownoLabel" config="" dataTable="TANL_ASSAYDETAIL" dataField="ID" readOnly="true" save="true" tag="" hint="" visible="true" regexExpr="" regexHint="" comment=""/>
    <x:cell id="c_ID_307" name="ID" dataType="number,10,0" format="" control="RownoLabel" config="" dataTable="TANL_EQUIPDETAIL" dataField="ID" readOnly="true" save="false" tag="" hint="" visible="true" regexExpr="" regexHint="" comment=""/>
    <x:cell id="c_BGT_STATE_EQUIPTRANSFORM_308" name="BGT_STATE_EQUIPTRANSFORM" dataType="number,14,2" format="0.00" control="NumberBox" config="" dataTable="TBUDGET" dataField="BGT_STATE_EQUIPTRANSFORM" readOnly="true" save="false" tag="" hint="" visible="true" regexExpr="" regexHint="" comment=""/>
    <x:cell id="c_BGT_STATE_EQUIPRENT_309" name="BGT_STATE_EQUIPRENT" dataType="number,14,2" format="0.00" control="NumberBox" config="" dataTable="TBUDGET" dataField="BGT_STATE_EQUIPRENT" readOnly="true" save="false" tag="" hint="" visible="true" regexExpr="" regexHint="" comment=""/>
    <x:cell id="c_BGT_OTHER_EQUIPTRANSFORM_310" name="BGT_OTHER_EQUIPTRANSFORM" dataType="number,14,2" format="0.00" control="NumberBox" config="" dataTable="TBUDGET" dataField="BGT_OTHER_EQUIPTRANSFORM" readOnly="true" save="false" tag="" hint="" visible="true" regexExpr="" regexHint="" comment=""/>
    <x:cell id="c_BGT_OTHER_EQUIPRENT_311" name="BGT_OTHER_EQUIPRENT" dataType="number,14,2" format="0.00" control="NumberBox" config="" dataTable="TBUDGET" dataField="BGT_OTHER_EQUIPRENT" readOnly="true" save="false" tag="" hint="" visible="true" regexExpr="" regexHint="" comment=""/>
    <x:cell id="c_EPS_STATE_EQUIPTRANSFORM_312" name="EPS_STATE_EQUIPTRANSFORM" dataType="number,14,2" format="0.00" control="NumberBox" config="" dataTable="TANL_BALANCE" dataField="EPS_STATE_EQUIPTRANSFORM" readOnly="false" save="true" tag="" hint="" visible="true" regexExpr="" regexHint="" comment=""/>
    <x:cell id="c_EPS_STATE_EQUIPRENT_313" name="EPS_STATE_EQUIPRENT" dataType="number,14,2" format="0.00" control="NumberBox" config="" dataTable="TANL_BALANCE" dataField="EPS_STATE_EQUIPRENT" readOnly="false" save="true" tag="" hint="" visible="true" regexExpr="" regexHint="" comment=""/>
    <x:cell id="c_EPS_OTHER_EQUIPTRANSFORM_314" name="EPS_OTHER_EQUIPTRANSFORM" dataType="number,14,2" format="0.00" control="NumberBox" config="" dataTable="TANL_BALANCE" dataField="EPS_OTHER_EQUIPTRANSFORM" readOnly="false" save="true" tag="" hint="" visible="true" regexExpr="" regexHint="" comment=""/>
    <x:cell id="c_EPS_OTHER_EQUIPRENT_315" name="EPS_OTHER_EQUIPRENT" dataType="number,14,2" format="0.00" control="NumberBox" config="" dataTable="TANL_BALANCE" dataField="EPS_OTHER_EQUIPRENT" readOnly="false" save="true" tag="" hint="" visible="true" regexExpr="" regexHint="" comment=""/>
    <x:cell id="c_ACC_STATE_EQUIPTRANSFORM_316" name="ACC_STATE_EQUIPTRANSFORM" dataType="number,14,2" format="0.00" control="NumberBox" config="" dataTable="TANL_BALANCE" dataField="ACC_STATE_EQUIPTRANSFORM" readOnly="false" save="true" tag="" hint="" visible="true" regexExpr="" regexHint="" comment=""/>
    <x:cell id="c_ACC_STATE_EQUIPRENT_317" name="ACC_STATE_EQUIPRENT" dataType="number,14,2" format="0.00" control="NumberBox" config="" dataTable="TANL_BALANCE" dataField="ACC_STATE_EQUIPRENT" readOnly="false" save="true" tag="" hint="" visible="true" regexExpr="" regexHint="" comment=""/>
    <x:cell id="c_ACC_OTHER_EQUIPTRANSFORM_318" name="ACC_OTHER_EQUIPTRANSFORM" dataType="number,14,2" format="0.00" control="NumberBox" config="" dataTable="TANL_BALANCE" dataField="ACC_OTHER_EQUIPTRANSFORM" readOnly="false" save="true" tag="" hint="" visible="true" regexExpr="" regexHint="" comment=""/>
    <x:cell id="c_ACC_OTHER_EQUIPRENT_319" name="ACC_OTHER_EQUIPRENT" dataType="number,14,2" format="0.00" control="NumberBox" config="" dataTable="TANL_BALANCE" dataField="ACC_OTHER_EQUIPRENT" readOnly="false" save="true" tag="" hint="" visible="true" regexExpr="" regexHint="" comment=""/>
    <x:cell id="c_SPL_STATE_EQUIPTRANSFORM_320" name="SPL_STATE_EQUIPTRANSFORM" dataType="number,14,2" format="0.00" control="NumberBox" config="" dataTable="TANL_BALANCE" dataField="SPL_STATE_EQUIPTRANSFORM" readOnly="true" save="true" tag="" hint="" visible="true" regexExpr="" regexHint="" comment=""/>
    <x:cell id="c_SPL_STATE_EQUIPRENT_321" name="SPL_STATE_EQUIPRENT" dataType="number,14,2" format="0.00" control="NumberBox" config="" dataTable="TANL_BALANCE" dataField="SPL_STATE_EQUIPRENT" readOnly="true" save="true" tag="" hint="" visible="true" regexExpr="" regexHint="" comment=""/>
    <x:cell id="c_SPL_OTHER_EQUIPTRANSFORM_322" name="SPL_OTHER_EQUIPTRANSFORM" dataType="number,14,2" format="0.00" control="NumberBox" config="" dataTable="TANL_BALANCE" dataField="SPL_OTHER_EQUIPTRANSFORM" readOnly="true" save="true" tag="" hint="" visible="true" regexExpr="" regexHint="" comment=""/>
    <x:cell id="c_SPL_OTHER_EQUIPRENT_323" name="SPL_OTHER_EQUIPRENT" dataType="number,14,2" format="0.00" control="NumberBox" config="" dataTable="TANL_BALANCE" dataField="SPL_OTHER_EQUIPRENT" readOnly="true" save="true" tag="" hint="" visible="true" regexExpr="" regexHint="" comment=""/>
  </x:cells>
  <x:regions>
    <x:region id="r_Biao1_101" name="表1"/>
    <x:region id="r_Biao2_145" name="表2"/>
    <x:region id="r_Biao3_259" name="表3"/>
    <x:region id="r_Biao4_276" name="表4"/>
  </x:regions>
  <x:dynamics>
    <x:dynamic id="d_company_146" name="company" orientation="V" pageSize="50" rownumController="true" pageStyle="Scroll" templateId="t_company_147"/>
    <x:dynamic id="d_assay_263" name="assay" templateId="t_assay_264" orientation="V" pageSize="50" rownumController="true" pageStyle="Scroll"/>
    <x:dynamic id="d_equip_277" name="equip" templateId="t_equip_278" orientation="V" pageSize="50" rownumController="true" pageStyle="Scroll"/>
  </x:dynamics>
  <x:informations>
    <x:information key="guid" value="eb8a8e1a-637d-4da7-8450-0d251a1f2122"/>
    <x:information key="seqControl" value="323"/>
    <x:information key="lastModified" value="2018-03-22 15:56:31"/>
    <x:information key="verifyStatus" value="Modified"/>
  </x:informations>
</x:root>
</file>

<file path=customXml/itemProps1.xml><?xml version="1.0" encoding="utf-8"?>
<ds:datastoreItem xmlns:ds="http://schemas.openxmlformats.org/officeDocument/2006/customXml" ds:itemID="{EFE7887E-1326-49A4-ADD8-25F68EF204DB}">
  <ds:schemaRefs>
    <ds:schemaRef ds:uri="http://www.owlsoft.cn/ndf/wfe/201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209</vt:i4>
      </vt:variant>
    </vt:vector>
  </HeadingPairs>
  <TitlesOfParts>
    <vt:vector size="213" baseType="lpstr">
      <vt:lpstr>表1</vt:lpstr>
      <vt:lpstr>表2</vt:lpstr>
      <vt:lpstr>表3</vt:lpstr>
      <vt:lpstr>表4</vt:lpstr>
      <vt:lpstr>c_ACC_OTHER_205</vt:lpstr>
      <vt:lpstr>c_ACC_OTHER_DIRECT_206</vt:lpstr>
      <vt:lpstr>c_ACC_OTHER_EQUIP_207</vt:lpstr>
      <vt:lpstr>c_ACC_OTHER_EQUIPBUY_208</vt:lpstr>
      <vt:lpstr>c_ACC_OTHER_EQUIPMAKE_209</vt:lpstr>
      <vt:lpstr>c_ACC_OTHER_EQUIPRENT_319</vt:lpstr>
      <vt:lpstr>c_ACC_OTHER_EQUIPTR_210</vt:lpstr>
      <vt:lpstr>c_ACC_OTHER_EQUIPTRANSFORM_318</vt:lpstr>
      <vt:lpstr>c_ACC_OTHER_EXPERT_217</vt:lpstr>
      <vt:lpstr>c_ACC_OTHER_FUEL_213</vt:lpstr>
      <vt:lpstr>c_ACC_OTHER_INDIRECT_219</vt:lpstr>
      <vt:lpstr>c_ACC_OTHER_MATERIAL_211</vt:lpstr>
      <vt:lpstr>c_ACC_OTHER_OTHER_218</vt:lpstr>
      <vt:lpstr>c_ACC_OTHER_PDII_215</vt:lpstr>
      <vt:lpstr>c_ACC_OTHER_SERVICE_216</vt:lpstr>
      <vt:lpstr>c_ACC_OTHER_SRC_220</vt:lpstr>
      <vt:lpstr>c_ACC_OTHER_TCI_214</vt:lpstr>
      <vt:lpstr>c_ACC_OTHER_TSP_212</vt:lpstr>
      <vt:lpstr>c_ACC_STATE_189</vt:lpstr>
      <vt:lpstr>c_ACC_STATE_DIRECT_190</vt:lpstr>
      <vt:lpstr>c_ACC_STATE_EQUIP_191</vt:lpstr>
      <vt:lpstr>c_ACC_STATE_EQUIPBUY_192</vt:lpstr>
      <vt:lpstr>c_ACC_STATE_EQUIPMAKE_193</vt:lpstr>
      <vt:lpstr>c_ACC_STATE_EQUIPRENT_317</vt:lpstr>
      <vt:lpstr>c_ACC_STATE_EQUIPTR_194</vt:lpstr>
      <vt:lpstr>c_ACC_STATE_EQUIPTRANSFORM_316</vt:lpstr>
      <vt:lpstr>c_ACC_STATE_EXPERT_201</vt:lpstr>
      <vt:lpstr>c_ACC_STATE_FUEL_197</vt:lpstr>
      <vt:lpstr>c_ACC_STATE_INDIRECT_203</vt:lpstr>
      <vt:lpstr>c_ACC_STATE_MATERIAL_195</vt:lpstr>
      <vt:lpstr>c_ACC_STATE_OTHER_202</vt:lpstr>
      <vt:lpstr>c_ACC_STATE_PDII_199</vt:lpstr>
      <vt:lpstr>c_ACC_STATE_SERVICE_200</vt:lpstr>
      <vt:lpstr>c_ACC_STATE_SRC_204</vt:lpstr>
      <vt:lpstr>c_ACC_STATE_TCI_198</vt:lpstr>
      <vt:lpstr>c_ACC_STATE_TSP_196</vt:lpstr>
      <vt:lpstr>c_ACU_FINANCE_154</vt:lpstr>
      <vt:lpstr>c_AMOUNT_271</vt:lpstr>
      <vt:lpstr>c_AMOUNT_290</vt:lpstr>
      <vt:lpstr>c_ASYCOMPANY_267</vt:lpstr>
      <vt:lpstr>c_ASYFUND_MOUNT_SUM_273</vt:lpstr>
      <vt:lpstr>c_ASYFUND_OTHER_SUM_274</vt:lpstr>
      <vt:lpstr>c_ASYFUND_SUM_275</vt:lpstr>
      <vt:lpstr>c_ASYNAME_266</vt:lpstr>
      <vt:lpstr>c_BGT_OTHER_121</vt:lpstr>
      <vt:lpstr>c_BGT_OTHER_DIRECT_122</vt:lpstr>
      <vt:lpstr>c_BGT_OTHER_EQUIP_123</vt:lpstr>
      <vt:lpstr>c_BGT_OTHER_EQUIPBUY_124</vt:lpstr>
      <vt:lpstr>c_BGT_OTHER_EQUIPMAKE_125</vt:lpstr>
      <vt:lpstr>c_BGT_OTHER_EQUIPRENT_311</vt:lpstr>
      <vt:lpstr>c_BGT_OTHER_EQUIPTR_126</vt:lpstr>
      <vt:lpstr>c_BGT_OTHER_EQUIPTRANSFORM_310</vt:lpstr>
      <vt:lpstr>c_BGT_OTHER_EXPERT_135</vt:lpstr>
      <vt:lpstr>c_BGT_OTHER_FUEL_129</vt:lpstr>
      <vt:lpstr>c_BGT_OTHER_INDIRECT_137</vt:lpstr>
      <vt:lpstr>c_BGT_OTHER_MATERIAL_131</vt:lpstr>
      <vt:lpstr>c_BGT_OTHER_OTHER_136</vt:lpstr>
      <vt:lpstr>c_BGT_OTHER_PDII_133</vt:lpstr>
      <vt:lpstr>c_BGT_OTHER_SERVICE_134</vt:lpstr>
      <vt:lpstr>c_BGT_OTHER_SRC_138</vt:lpstr>
      <vt:lpstr>c_BGT_OTHER_TCI_132</vt:lpstr>
      <vt:lpstr>c_BGT_OTHER_TSP_130</vt:lpstr>
      <vt:lpstr>c_bgt_state_105</vt:lpstr>
      <vt:lpstr>c_BGT_STATE_291</vt:lpstr>
      <vt:lpstr>c_bgt_state_direct_106</vt:lpstr>
      <vt:lpstr>c_bgt_state_equip_107</vt:lpstr>
      <vt:lpstr>c_bgt_state_equipbuy_108</vt:lpstr>
      <vt:lpstr>c_bgt_state_equipmake_109</vt:lpstr>
      <vt:lpstr>c_BGT_STATE_EQUIPRENT_309</vt:lpstr>
      <vt:lpstr>c_BGT_STATE_EQUIPTR_110</vt:lpstr>
      <vt:lpstr>c_BGT_STATE_EQUIPTRANSFORM_308</vt:lpstr>
      <vt:lpstr>c_BGT_STATE_EXPERT_117</vt:lpstr>
      <vt:lpstr>c_BGT_STATE_FUEL_113</vt:lpstr>
      <vt:lpstr>c_BGT_STATE_INDIRECT_119</vt:lpstr>
      <vt:lpstr>c_BGT_STATE_MATERIAL_111</vt:lpstr>
      <vt:lpstr>c_BGT_STATE_OTHER_118</vt:lpstr>
      <vt:lpstr>c_BGT_STATE_PDII_115</vt:lpstr>
      <vt:lpstr>c_BGT_STATE_SERVICE_116</vt:lpstr>
      <vt:lpstr>c_BGT_STATE_SRC_120</vt:lpstr>
      <vt:lpstr>c_BGT_STATE_TCI_114</vt:lpstr>
      <vt:lpstr>c_BGT_STATE_TSP_112</vt:lpstr>
      <vt:lpstr>c_BGT_SUM_152</vt:lpstr>
      <vt:lpstr>c_CATEGORY_285</vt:lpstr>
      <vt:lpstr>c_COMPANY_ACCSTATE_SUM_157</vt:lpstr>
      <vt:lpstr>c_COMPANY_BGT_SUM_155</vt:lpstr>
      <vt:lpstr>c_COMPANY_EPSSTATE_SUM_156</vt:lpstr>
      <vt:lpstr>c_COMPANY_EQUIPSETTLE_292</vt:lpstr>
      <vt:lpstr>c_COMPANYCODE_151</vt:lpstr>
      <vt:lpstr>c_Companyname_104</vt:lpstr>
      <vt:lpstr>c_COMPANYNAME_150</vt:lpstr>
      <vt:lpstr>c_COMPANYNAME_256</vt:lpstr>
      <vt:lpstr>c_COMPANYNAME_262</vt:lpstr>
      <vt:lpstr>c_COMPANYNAME_281</vt:lpstr>
      <vt:lpstr>c_DATEOFBUY_293</vt:lpstr>
      <vt:lpstr>c_EPS_OTHER_173</vt:lpstr>
      <vt:lpstr>c_EPS_OTHER_DIRECT_174</vt:lpstr>
      <vt:lpstr>c_EPS_OTHER_EQUIP_175</vt:lpstr>
      <vt:lpstr>c_EPS_OTHER_EQUIPBUY_176</vt:lpstr>
      <vt:lpstr>c_EPS_OTHER_EQUIPMAKE_177</vt:lpstr>
      <vt:lpstr>c_EPS_OTHER_EQUIPRENT_315</vt:lpstr>
      <vt:lpstr>c_EPS_OTHER_EQUIPTR_178</vt:lpstr>
      <vt:lpstr>c_EPS_OTHER_EQUIPTRANSFORM_314</vt:lpstr>
      <vt:lpstr>c_EPS_OTHER_EXPERT_185</vt:lpstr>
      <vt:lpstr>c_EPS_OTHER_FUEL_181</vt:lpstr>
      <vt:lpstr>c_EPS_OTHER_INDIRECT_187</vt:lpstr>
      <vt:lpstr>c_EPS_OTHER_MATERIAL_179</vt:lpstr>
      <vt:lpstr>c_EPS_OTHER_OTHER_186</vt:lpstr>
      <vt:lpstr>c_EPS_OTHER_PDII_183</vt:lpstr>
      <vt:lpstr>c_EPS_OTHER_SERVICE_184</vt:lpstr>
      <vt:lpstr>c_EPS_OTHER_SRC_188</vt:lpstr>
      <vt:lpstr>c_EPS_OTHER_TCI_182</vt:lpstr>
      <vt:lpstr>c_EPS_OTHER_TSP_180</vt:lpstr>
      <vt:lpstr>c_EPS_STATE_139</vt:lpstr>
      <vt:lpstr>c_EPS_STATE_DIRECT_140</vt:lpstr>
      <vt:lpstr>c_EPS_STATE_EQUIP_158</vt:lpstr>
      <vt:lpstr>c_EPS_STATE_EQUIPBUY_159</vt:lpstr>
      <vt:lpstr>c_EPS_STATE_EQUIPMAKE_160</vt:lpstr>
      <vt:lpstr>c_EPS_STATE_EQUIPRENT_313</vt:lpstr>
      <vt:lpstr>c_EPS_STATE_EQUIPTR_161</vt:lpstr>
      <vt:lpstr>c_EPS_STATE_EQUIPTRANSFORM_312</vt:lpstr>
      <vt:lpstr>c_EPS_STATE_EXPERT_169</vt:lpstr>
      <vt:lpstr>c_EPS_STATE_FUEL_164</vt:lpstr>
      <vt:lpstr>c_EPS_STATE_INDIRECT_171</vt:lpstr>
      <vt:lpstr>c_EPS_STATE_MATERIAL_165</vt:lpstr>
      <vt:lpstr>c_EPS_STATE_OTHER_170</vt:lpstr>
      <vt:lpstr>c_EPS_STATE_PDII_167</vt:lpstr>
      <vt:lpstr>c_EPS_STATE_SERVICE_168</vt:lpstr>
      <vt:lpstr>c_EPS_STATE_SRC_172</vt:lpstr>
      <vt:lpstr>c_EPS_STATE_TCI_166</vt:lpstr>
      <vt:lpstr>c_EPS_STATE_TSP_163</vt:lpstr>
      <vt:lpstr>c_EQUIPCOUNT_BTM_SUM_296</vt:lpstr>
      <vt:lpstr>c_EQUIPCOUNT_SUM_297</vt:lpstr>
      <vt:lpstr>c_EQUIPCOUNT_UTM_SUM_295</vt:lpstr>
      <vt:lpstr>c_EQUIPFUND_BTM_SUM_299</vt:lpstr>
      <vt:lpstr>c_EQUIPFUND_SUM_300</vt:lpstr>
      <vt:lpstr>c_EQUIPFUND_UTM_SUM_298</vt:lpstr>
      <vt:lpstr>c_EQUIPNAME_283</vt:lpstr>
      <vt:lpstr>c_EQUIPSTATE_BTM_SUM_302</vt:lpstr>
      <vt:lpstr>c_EQUIPSTATE_SUM_303</vt:lpstr>
      <vt:lpstr>c_EQUIPSTATE_UTM_SUM_301</vt:lpstr>
      <vt:lpstr>c_ID_305</vt:lpstr>
      <vt:lpstr>c_ID_306</vt:lpstr>
      <vt:lpstr>c_ID_307</vt:lpstr>
      <vt:lpstr>c_ISCOMPANYINBUDGET_272</vt:lpstr>
      <vt:lpstr>c_MADEIN_287</vt:lpstr>
      <vt:lpstr>c_MODEL_286</vt:lpstr>
      <vt:lpstr>c_MOSTID_102</vt:lpstr>
      <vt:lpstr>c_MOSTID_254</vt:lpstr>
      <vt:lpstr>c_MOSTID_260</vt:lpstr>
      <vt:lpstr>c_MOSTID_279</vt:lpstr>
      <vt:lpstr>c_PRICE_269</vt:lpstr>
      <vt:lpstr>c_PRICE_288</vt:lpstr>
      <vt:lpstr>c_ProjectName_103</vt:lpstr>
      <vt:lpstr>c_PROJECTNAME_255</vt:lpstr>
      <vt:lpstr>c_PROJECTNAME_261</vt:lpstr>
      <vt:lpstr>c_PROJECTNAME_280</vt:lpstr>
      <vt:lpstr>c_PROVIDETYPE_284</vt:lpstr>
      <vt:lpstr>c_QUANTITY_270</vt:lpstr>
      <vt:lpstr>c_QUANTITY_289</vt:lpstr>
      <vt:lpstr>c_REMARK_294</vt:lpstr>
      <vt:lpstr>c_SPL_OTHER_237</vt:lpstr>
      <vt:lpstr>c_SPL_OTHER_DIRECT_238</vt:lpstr>
      <vt:lpstr>c_SPL_OTHER_EQUIP_241</vt:lpstr>
      <vt:lpstr>c_SPL_OTHER_EQUIPBUY_240</vt:lpstr>
      <vt:lpstr>c_SPL_OTHER_EQUIPMAKE_242</vt:lpstr>
      <vt:lpstr>c_SPL_OTHER_EQUIPRENT_323</vt:lpstr>
      <vt:lpstr>c_SPL_OTHER_EQUIPTR_243</vt:lpstr>
      <vt:lpstr>c_SPL_OTHER_EQUIPTRANSFORM_322</vt:lpstr>
      <vt:lpstr>c_SPL_OTHER_EXPERT_250</vt:lpstr>
      <vt:lpstr>c_SPL_OTHER_FUEL_246</vt:lpstr>
      <vt:lpstr>c_SPL_OTHER_INDIRECT_252</vt:lpstr>
      <vt:lpstr>c_SPL_OTHER_MATERIAL_244</vt:lpstr>
      <vt:lpstr>c_SPL_OTHER_OTHER_251</vt:lpstr>
      <vt:lpstr>c_SPL_OTHER_PDII_248</vt:lpstr>
      <vt:lpstr>c_SPL_OTHER_SERVICE_249</vt:lpstr>
      <vt:lpstr>c_SPL_OTHER_SRC_253</vt:lpstr>
      <vt:lpstr>c_SPL_OTHER_TCI_247</vt:lpstr>
      <vt:lpstr>c_SPL_OTHER_TSP_245</vt:lpstr>
      <vt:lpstr>c_SPL_STATE_221</vt:lpstr>
      <vt:lpstr>c_SPL_STATE_DIRECT_222</vt:lpstr>
      <vt:lpstr>c_SPL_STATE_EQUIP_223</vt:lpstr>
      <vt:lpstr>c_SPL_STATE_EQUIPBUY_224</vt:lpstr>
      <vt:lpstr>c_SPL_STATE_EQUIPMAKE_225</vt:lpstr>
      <vt:lpstr>c_SPL_STATE_EQUIPRENT_321</vt:lpstr>
      <vt:lpstr>c_SPL_STATE_EQUIPTR_226</vt:lpstr>
      <vt:lpstr>c_SPL_STATE_EQUIPTRANSFORM_320</vt:lpstr>
      <vt:lpstr>c_SPL_STATE_EXPERT_233</vt:lpstr>
      <vt:lpstr>c_SPL_STATE_FUEL_229</vt:lpstr>
      <vt:lpstr>c_SPL_STATE_INDIRECT_304</vt:lpstr>
      <vt:lpstr>c_SPL_STATE_MATERIAL_227</vt:lpstr>
      <vt:lpstr>c_SPL_STATE_OTHER_234</vt:lpstr>
      <vt:lpstr>c_SPL_STATE_PDII_231</vt:lpstr>
      <vt:lpstr>c_SPL_STATE_SERVICE_232</vt:lpstr>
      <vt:lpstr>c_SPL_STATE_SRC_236</vt:lpstr>
      <vt:lpstr>c_SPL_STATE_TCI_230</vt:lpstr>
      <vt:lpstr>c_SPL_STATE_TSP_228</vt:lpstr>
      <vt:lpstr>c_UNIT_268</vt:lpstr>
      <vt:lpstr>c_YEAR_FINANCE_153</vt:lpstr>
      <vt:lpstr>d_assay_263</vt:lpstr>
      <vt:lpstr>d_company_146</vt:lpstr>
      <vt:lpstr>d_equip_277</vt:lpstr>
      <vt:lpstr>表1!Print_Area</vt:lpstr>
      <vt:lpstr>r_Biao1_101</vt:lpstr>
      <vt:lpstr>r_Biao2_145</vt:lpstr>
      <vt:lpstr>r_Biao3_259</vt:lpstr>
      <vt:lpstr>r_Biao4_276</vt:lpstr>
      <vt:lpstr>t_assay_264</vt:lpstr>
      <vt:lpstr>t_company_147</vt:lpstr>
      <vt:lpstr>t_equip_278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gaozs</cp:lastModifiedBy>
  <cp:lastPrinted>2017-04-01T06:08:37Z</cp:lastPrinted>
  <dcterms:created xsi:type="dcterms:W3CDTF">2017-03-08T08:05:00Z</dcterms:created>
  <dcterms:modified xsi:type="dcterms:W3CDTF">2018-03-30T08:07:57Z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